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7"/>
  <workbookPr/>
  <mc:AlternateContent xmlns:mc="http://schemas.openxmlformats.org/markup-compatibility/2006">
    <mc:Choice Requires="x15">
      <x15ac:absPath xmlns:x15ac="http://schemas.microsoft.com/office/spreadsheetml/2010/11/ac" url="https://d.docs.live.net/a144471889379731/I2G/wi-xlsx/"/>
    </mc:Choice>
  </mc:AlternateContent>
  <xr:revisionPtr revIDLastSave="32" documentId="13_ncr:1_{E2AAAC66-DB3E-466D-B6B0-BF67278DA649}" xr6:coauthVersionLast="46" xr6:coauthVersionMax="46" xr10:uidLastSave="{D3813A03-F337-4EA1-AF6C-6C8FE80BF478}"/>
  <bookViews>
    <workbookView xWindow="-120" yWindow="-120" windowWidth="29040" windowHeight="15840" tabRatio="689" firstSheet="10" xr2:uid="{00000000-000D-0000-FFFF-FFFF00000000}"/>
  </bookViews>
  <sheets>
    <sheet name="RibbonBlock" sheetId="2" r:id="rId1"/>
    <sheet name="Main" sheetId="1" r:id="rId2"/>
    <sheet name="HomeTab" sheetId="3" r:id="rId3"/>
    <sheet name="DataTab" sheetId="12" r:id="rId4"/>
    <sheet name="PlotTab" sheetId="4" r:id="rId5"/>
    <sheet name="DataProcessingTab" sheetId="6" r:id="rId6"/>
    <sheet name="PetrophysicsTab" sheetId="7" r:id="rId7"/>
    <sheet name="GeomechanicsTab" sheetId="13" r:id="rId8"/>
    <sheet name="ReservoirTab" sheetId="15" r:id="rId9"/>
    <sheet name="ArtificialIntelligenceTab" sheetId="5" r:id="rId10"/>
    <sheet name="ExternalAppsTab" sheetId="16" r:id="rId11"/>
    <sheet name="HelpTab" sheetId="8" r:id="rId12"/>
    <sheet name="WorkingBlock" sheetId="10" r:id="rId13"/>
    <sheet name="Dialogs" sheetId="11" r:id="rId14"/>
    <sheet name="ExplorerBlock" sheetId="9" r:id="rId15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3" l="1"/>
  <c r="H16" i="3"/>
  <c r="F16" i="3"/>
  <c r="D16" i="3"/>
  <c r="D6" i="16" l="1"/>
  <c r="K6" i="16" l="1"/>
  <c r="H6" i="16"/>
  <c r="F6" i="16"/>
  <c r="K5" i="16"/>
  <c r="H5" i="16"/>
  <c r="F5" i="16"/>
  <c r="D5" i="16"/>
  <c r="K4" i="16"/>
  <c r="H4" i="16"/>
  <c r="F4" i="16"/>
  <c r="D4" i="16"/>
  <c r="K3" i="16"/>
  <c r="D3" i="16"/>
  <c r="D2" i="16"/>
  <c r="F21" i="3" l="1"/>
  <c r="K21" i="3"/>
  <c r="H21" i="3"/>
  <c r="D21" i="3"/>
  <c r="D19" i="3" l="1"/>
  <c r="F19" i="3"/>
  <c r="H19" i="3"/>
  <c r="K19" i="3"/>
  <c r="K3" i="5" l="1"/>
  <c r="K4" i="5"/>
  <c r="K5" i="5"/>
  <c r="K6" i="5"/>
  <c r="K7" i="5"/>
  <c r="K9" i="5"/>
  <c r="K10" i="5"/>
  <c r="K6" i="15"/>
  <c r="K4" i="13"/>
  <c r="K7" i="13"/>
  <c r="K8" i="13"/>
  <c r="K9" i="13"/>
  <c r="K10" i="13"/>
  <c r="K13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6" i="13"/>
  <c r="K47" i="13"/>
  <c r="K48" i="13"/>
  <c r="K54" i="13"/>
  <c r="K65" i="13"/>
  <c r="K66" i="13"/>
  <c r="K67" i="13"/>
  <c r="K68" i="13"/>
  <c r="K69" i="13"/>
  <c r="K70" i="13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3" i="7"/>
  <c r="K65" i="7"/>
  <c r="K66" i="7"/>
  <c r="K67" i="7"/>
  <c r="K68" i="7"/>
  <c r="K69" i="7"/>
  <c r="K70" i="7"/>
  <c r="K71" i="7"/>
  <c r="K72" i="7"/>
  <c r="K73" i="7"/>
  <c r="K74" i="7"/>
  <c r="K3" i="7"/>
  <c r="K32" i="6"/>
  <c r="K3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" i="6"/>
  <c r="K4" i="4"/>
  <c r="K5" i="4"/>
  <c r="K6" i="4"/>
  <c r="K8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3" i="4"/>
  <c r="K4" i="12" l="1"/>
  <c r="K5" i="12"/>
  <c r="K6" i="12"/>
  <c r="K7" i="12"/>
  <c r="K8" i="12"/>
  <c r="K9" i="12"/>
  <c r="K10" i="12"/>
  <c r="K11" i="12"/>
  <c r="K12" i="12"/>
  <c r="K3" i="12"/>
  <c r="K20" i="3"/>
  <c r="K18" i="3"/>
  <c r="K15" i="3"/>
  <c r="K14" i="3"/>
  <c r="K12" i="3"/>
  <c r="K11" i="3"/>
  <c r="K10" i="3"/>
  <c r="K6" i="3"/>
  <c r="K7" i="3"/>
  <c r="K8" i="3"/>
  <c r="K4" i="3"/>
  <c r="K5" i="3"/>
  <c r="K3" i="3"/>
  <c r="F3" i="3" l="1"/>
  <c r="D18" i="3" l="1"/>
  <c r="H71" i="7" l="1"/>
  <c r="F71" i="7"/>
  <c r="D71" i="7"/>
  <c r="H15" i="7"/>
  <c r="F15" i="7"/>
  <c r="D15" i="7"/>
  <c r="F14" i="7"/>
  <c r="D14" i="7"/>
  <c r="H9" i="12" l="1"/>
  <c r="F9" i="12"/>
  <c r="D9" i="12"/>
  <c r="H32" i="4" l="1"/>
  <c r="F32" i="4"/>
  <c r="D32" i="4"/>
  <c r="H12" i="4"/>
  <c r="F12" i="4"/>
  <c r="D12" i="4"/>
  <c r="H7" i="3" l="1"/>
  <c r="F7" i="3"/>
  <c r="D7" i="3"/>
  <c r="F41" i="4"/>
  <c r="F29" i="4"/>
  <c r="H29" i="4"/>
  <c r="D29" i="4"/>
  <c r="H41" i="4"/>
  <c r="D41" i="4"/>
  <c r="D12" i="12"/>
  <c r="F12" i="12"/>
  <c r="H10" i="5"/>
  <c r="F10" i="5"/>
  <c r="D10" i="5"/>
  <c r="H9" i="5"/>
  <c r="F9" i="5"/>
  <c r="D9" i="5"/>
  <c r="H20" i="3"/>
  <c r="F20" i="3"/>
  <c r="D20" i="3"/>
  <c r="D17" i="3"/>
  <c r="H54" i="13"/>
  <c r="F54" i="13"/>
  <c r="D54" i="13"/>
  <c r="F11" i="13"/>
  <c r="F6" i="15"/>
  <c r="F11" i="15"/>
  <c r="D11" i="15"/>
  <c r="B11" i="15" s="1"/>
  <c r="K11" i="15" s="1"/>
  <c r="D3" i="13"/>
  <c r="B3" i="13" s="1"/>
  <c r="K3" i="13" s="1"/>
  <c r="F12" i="15"/>
  <c r="D12" i="15"/>
  <c r="B12" i="15" s="1"/>
  <c r="K12" i="15" s="1"/>
  <c r="F10" i="15"/>
  <c r="D10" i="15"/>
  <c r="B10" i="15"/>
  <c r="K10" i="15" s="1"/>
  <c r="F9" i="15"/>
  <c r="D9" i="15"/>
  <c r="B9" i="15"/>
  <c r="K9" i="15" s="1"/>
  <c r="F8" i="15"/>
  <c r="D8" i="15"/>
  <c r="B8" i="15"/>
  <c r="K8" i="15" s="1"/>
  <c r="F7" i="15"/>
  <c r="D7" i="15"/>
  <c r="B7" i="15" s="1"/>
  <c r="K7" i="15" s="1"/>
  <c r="D5" i="15"/>
  <c r="B5" i="15"/>
  <c r="F65" i="7"/>
  <c r="D65" i="7"/>
  <c r="H69" i="7"/>
  <c r="H70" i="7"/>
  <c r="H72" i="7"/>
  <c r="H73" i="7"/>
  <c r="H74" i="7"/>
  <c r="H66" i="7"/>
  <c r="H67" i="7"/>
  <c r="F60" i="7"/>
  <c r="F61" i="7"/>
  <c r="F62" i="7"/>
  <c r="F63" i="7"/>
  <c r="F64" i="7"/>
  <c r="F66" i="7"/>
  <c r="F67" i="7"/>
  <c r="F68" i="7"/>
  <c r="F69" i="7"/>
  <c r="F70" i="7"/>
  <c r="F72" i="7"/>
  <c r="F73" i="7"/>
  <c r="F74" i="7"/>
  <c r="D69" i="7"/>
  <c r="D70" i="7"/>
  <c r="D72" i="7"/>
  <c r="D73" i="7"/>
  <c r="D74" i="7"/>
  <c r="D66" i="7"/>
  <c r="D67" i="7"/>
  <c r="N23" i="6"/>
  <c r="N24" i="6"/>
  <c r="N25" i="6"/>
  <c r="N26" i="6"/>
  <c r="N27" i="6"/>
  <c r="N22" i="6"/>
  <c r="F4" i="15"/>
  <c r="D4" i="15"/>
  <c r="B4" i="15" s="1"/>
  <c r="K4" i="15" s="1"/>
  <c r="D10" i="13"/>
  <c r="D46" i="13"/>
  <c r="D47" i="13"/>
  <c r="D48" i="13"/>
  <c r="D56" i="13"/>
  <c r="D57" i="13"/>
  <c r="D58" i="13"/>
  <c r="D59" i="13"/>
  <c r="B59" i="13" s="1"/>
  <c r="K59" i="13" s="1"/>
  <c r="D60" i="13"/>
  <c r="B60" i="13" s="1"/>
  <c r="K60" i="13" s="1"/>
  <c r="D61" i="13"/>
  <c r="B61" i="13" s="1"/>
  <c r="K61" i="13" s="1"/>
  <c r="D62" i="13"/>
  <c r="B62" i="13" s="1"/>
  <c r="K62" i="13" s="1"/>
  <c r="D63" i="13"/>
  <c r="D64" i="13"/>
  <c r="D65" i="13"/>
  <c r="D66" i="13"/>
  <c r="D67" i="13"/>
  <c r="D68" i="13"/>
  <c r="D69" i="13"/>
  <c r="D70" i="13"/>
  <c r="D71" i="13"/>
  <c r="D72" i="13"/>
  <c r="D73" i="13"/>
  <c r="B73" i="13"/>
  <c r="K73" i="13" s="1"/>
  <c r="D74" i="13"/>
  <c r="B74" i="13" s="1"/>
  <c r="K74" i="13" s="1"/>
  <c r="D49" i="13"/>
  <c r="B49" i="13"/>
  <c r="K49" i="13" s="1"/>
  <c r="D50" i="13"/>
  <c r="B50" i="13" s="1"/>
  <c r="K50" i="13" s="1"/>
  <c r="D51" i="13"/>
  <c r="B51" i="13"/>
  <c r="D55" i="13"/>
  <c r="B55" i="13" s="1"/>
  <c r="K55" i="13" s="1"/>
  <c r="B56" i="13"/>
  <c r="K56" i="13" s="1"/>
  <c r="B57" i="13"/>
  <c r="K57" i="13" s="1"/>
  <c r="B58" i="13"/>
  <c r="K58" i="13" s="1"/>
  <c r="B63" i="13"/>
  <c r="K63" i="13" s="1"/>
  <c r="B64" i="13"/>
  <c r="K64" i="13" s="1"/>
  <c r="B71" i="13"/>
  <c r="K71" i="13" s="1"/>
  <c r="B72" i="13"/>
  <c r="K72" i="13" s="1"/>
  <c r="D52" i="13"/>
  <c r="B52" i="13"/>
  <c r="K52" i="13" s="1"/>
  <c r="D53" i="13"/>
  <c r="B53" i="13" s="1"/>
  <c r="K53" i="13" s="1"/>
  <c r="D75" i="13"/>
  <c r="B75" i="13"/>
  <c r="D76" i="13"/>
  <c r="B76" i="13" s="1"/>
  <c r="K76" i="13" s="1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52" i="13"/>
  <c r="F53" i="13"/>
  <c r="F75" i="13"/>
  <c r="F76" i="13"/>
  <c r="D15" i="13"/>
  <c r="B15" i="13"/>
  <c r="K15" i="13" s="1"/>
  <c r="D16" i="13"/>
  <c r="B16" i="13" s="1"/>
  <c r="K16" i="13" s="1"/>
  <c r="D17" i="13"/>
  <c r="B17" i="13"/>
  <c r="K17" i="13" s="1"/>
  <c r="D14" i="13"/>
  <c r="B14" i="13" s="1"/>
  <c r="K14" i="13" s="1"/>
  <c r="D11" i="13"/>
  <c r="B11" i="13"/>
  <c r="K11" i="13" s="1"/>
  <c r="H52" i="13"/>
  <c r="H53" i="13"/>
  <c r="H4" i="13"/>
  <c r="D45" i="13"/>
  <c r="B45" i="13"/>
  <c r="K45" i="13" s="1"/>
  <c r="D18" i="13"/>
  <c r="B18" i="13"/>
  <c r="D8" i="13"/>
  <c r="D9" i="13"/>
  <c r="D12" i="13"/>
  <c r="D13" i="13"/>
  <c r="D7" i="13"/>
  <c r="F7" i="13"/>
  <c r="F6" i="13"/>
  <c r="D6" i="13"/>
  <c r="B6" i="13"/>
  <c r="K6" i="13" s="1"/>
  <c r="D5" i="13"/>
  <c r="B5" i="13" s="1"/>
  <c r="H3" i="13"/>
  <c r="F3" i="13"/>
  <c r="F3" i="15"/>
  <c r="D19" i="13"/>
  <c r="B19" i="13" s="1"/>
  <c r="K19" i="13" s="1"/>
  <c r="D4" i="13"/>
  <c r="B12" i="13"/>
  <c r="K12" i="13" s="1"/>
  <c r="F4" i="13"/>
  <c r="H68" i="7"/>
  <c r="D68" i="7"/>
  <c r="H64" i="7"/>
  <c r="D64" i="7"/>
  <c r="D3" i="15"/>
  <c r="B3" i="15"/>
  <c r="K3" i="15" s="1"/>
  <c r="D2" i="15"/>
  <c r="B2" i="15"/>
  <c r="D2" i="13"/>
  <c r="B2" i="13"/>
  <c r="D4" i="4"/>
  <c r="D5" i="4"/>
  <c r="D6" i="4"/>
  <c r="D7" i="4"/>
  <c r="B7" i="4" s="1"/>
  <c r="K7" i="4" s="1"/>
  <c r="D8" i="4"/>
  <c r="D9" i="4"/>
  <c r="B9" i="4"/>
  <c r="K9" i="4" s="1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0" i="4"/>
  <c r="D31" i="4"/>
  <c r="D33" i="4"/>
  <c r="D34" i="4"/>
  <c r="D35" i="4"/>
  <c r="D36" i="4"/>
  <c r="D37" i="4"/>
  <c r="D38" i="4"/>
  <c r="D39" i="4"/>
  <c r="D40" i="4"/>
  <c r="F8" i="4"/>
  <c r="F4" i="4"/>
  <c r="D60" i="7"/>
  <c r="H60" i="7"/>
  <c r="F30" i="6"/>
  <c r="D29" i="6"/>
  <c r="F14" i="6"/>
  <c r="D14" i="6"/>
  <c r="H14" i="6"/>
  <c r="F9" i="4"/>
  <c r="F35" i="4"/>
  <c r="H29" i="7"/>
  <c r="F29" i="7"/>
  <c r="D29" i="7"/>
  <c r="F24" i="7"/>
  <c r="H24" i="7"/>
  <c r="D24" i="7"/>
  <c r="F37" i="4"/>
  <c r="H11" i="12"/>
  <c r="F11" i="12"/>
  <c r="D11" i="12"/>
  <c r="H10" i="12"/>
  <c r="F10" i="12"/>
  <c r="D10" i="12"/>
  <c r="H8" i="12"/>
  <c r="F8" i="12"/>
  <c r="D8" i="12"/>
  <c r="H7" i="12"/>
  <c r="F7" i="12"/>
  <c r="D7" i="12"/>
  <c r="H6" i="12"/>
  <c r="F6" i="12"/>
  <c r="D6" i="12"/>
  <c r="H5" i="12"/>
  <c r="F5" i="12"/>
  <c r="D5" i="12"/>
  <c r="H4" i="12"/>
  <c r="F4" i="12"/>
  <c r="D4" i="12"/>
  <c r="H3" i="12"/>
  <c r="F3" i="12"/>
  <c r="D3" i="12"/>
  <c r="D2" i="12"/>
  <c r="H28" i="4"/>
  <c r="H27" i="4"/>
  <c r="F26" i="4"/>
  <c r="F18" i="4"/>
  <c r="F4" i="8"/>
  <c r="H13" i="7"/>
  <c r="F13" i="7"/>
  <c r="D13" i="7"/>
  <c r="H13" i="6"/>
  <c r="F13" i="6"/>
  <c r="D13" i="6"/>
  <c r="H12" i="6"/>
  <c r="F12" i="6"/>
  <c r="D12" i="6"/>
  <c r="H11" i="6"/>
  <c r="F11" i="6"/>
  <c r="D11" i="6"/>
  <c r="H5" i="6"/>
  <c r="F5" i="6"/>
  <c r="D5" i="6"/>
  <c r="H5" i="8"/>
  <c r="F5" i="8"/>
  <c r="D5" i="8"/>
  <c r="H4" i="8"/>
  <c r="D4" i="8"/>
  <c r="H3" i="8"/>
  <c r="F3" i="8"/>
  <c r="D3" i="8"/>
  <c r="D2" i="8"/>
  <c r="F24" i="4"/>
  <c r="H24" i="4"/>
  <c r="F27" i="4"/>
  <c r="F11" i="4"/>
  <c r="H3" i="4"/>
  <c r="F3" i="4"/>
  <c r="D3" i="4"/>
  <c r="H5" i="4"/>
  <c r="F5" i="4"/>
  <c r="H10" i="3"/>
  <c r="F10" i="3"/>
  <c r="D10" i="3"/>
  <c r="H11" i="3"/>
  <c r="F11" i="3"/>
  <c r="D11" i="3"/>
  <c r="D8" i="3"/>
  <c r="F8" i="3"/>
  <c r="H8" i="3"/>
  <c r="H14" i="3"/>
  <c r="F14" i="3"/>
  <c r="D14" i="3"/>
  <c r="H62" i="7"/>
  <c r="D62" i="7"/>
  <c r="H57" i="7"/>
  <c r="F57" i="7"/>
  <c r="D57" i="7"/>
  <c r="H55" i="7"/>
  <c r="F55" i="7"/>
  <c r="D55" i="7"/>
  <c r="H54" i="7"/>
  <c r="F54" i="7"/>
  <c r="D54" i="7"/>
  <c r="H53" i="7"/>
  <c r="F53" i="7"/>
  <c r="D53" i="7"/>
  <c r="H52" i="7"/>
  <c r="F52" i="7"/>
  <c r="D52" i="7"/>
  <c r="D61" i="7"/>
  <c r="H21" i="4"/>
  <c r="F21" i="4"/>
  <c r="H13" i="4"/>
  <c r="F13" i="4"/>
  <c r="F3" i="6"/>
  <c r="D3" i="6"/>
  <c r="H3" i="6"/>
  <c r="F3" i="5"/>
  <c r="D30" i="7"/>
  <c r="D20" i="7"/>
  <c r="D4" i="7"/>
  <c r="D5" i="7"/>
  <c r="D6" i="7"/>
  <c r="D7" i="7"/>
  <c r="D8" i="7"/>
  <c r="D9" i="7"/>
  <c r="D10" i="7"/>
  <c r="D11" i="7"/>
  <c r="F3" i="7"/>
  <c r="H5" i="7"/>
  <c r="H30" i="7"/>
  <c r="H31" i="7"/>
  <c r="H32" i="7"/>
  <c r="H38" i="7"/>
  <c r="H39" i="7"/>
  <c r="H40" i="7"/>
  <c r="H36" i="7"/>
  <c r="H37" i="7"/>
  <c r="H33" i="7"/>
  <c r="H34" i="7"/>
  <c r="H35" i="7"/>
  <c r="H41" i="7"/>
  <c r="H42" i="7"/>
  <c r="H44" i="7"/>
  <c r="H43" i="7"/>
  <c r="H45" i="7"/>
  <c r="H46" i="7"/>
  <c r="H47" i="7"/>
  <c r="H48" i="7"/>
  <c r="H49" i="7"/>
  <c r="H50" i="7"/>
  <c r="H51" i="7"/>
  <c r="H58" i="7"/>
  <c r="H56" i="7"/>
  <c r="H59" i="7"/>
  <c r="H63" i="7"/>
  <c r="D63" i="7"/>
  <c r="F38" i="7"/>
  <c r="F39" i="7"/>
  <c r="F40" i="7"/>
  <c r="F36" i="7"/>
  <c r="F37" i="7"/>
  <c r="F33" i="7"/>
  <c r="F34" i="7"/>
  <c r="F35" i="7"/>
  <c r="F41" i="7"/>
  <c r="F42" i="7"/>
  <c r="F44" i="7"/>
  <c r="F43" i="7"/>
  <c r="F45" i="7"/>
  <c r="F46" i="7"/>
  <c r="F47" i="7"/>
  <c r="F48" i="7"/>
  <c r="F49" i="7"/>
  <c r="F50" i="7"/>
  <c r="F51" i="7"/>
  <c r="F58" i="7"/>
  <c r="F56" i="7"/>
  <c r="F59" i="7"/>
  <c r="F31" i="7"/>
  <c r="F32" i="7"/>
  <c r="D38" i="7"/>
  <c r="D39" i="7"/>
  <c r="D40" i="7"/>
  <c r="D36" i="7"/>
  <c r="D37" i="7"/>
  <c r="D33" i="7"/>
  <c r="D34" i="7"/>
  <c r="D35" i="7"/>
  <c r="D41" i="7"/>
  <c r="D42" i="7"/>
  <c r="D44" i="7"/>
  <c r="D43" i="7"/>
  <c r="D45" i="7"/>
  <c r="D46" i="7"/>
  <c r="D47" i="7"/>
  <c r="D48" i="7"/>
  <c r="D49" i="7"/>
  <c r="D50" i="7"/>
  <c r="D51" i="7"/>
  <c r="D58" i="7"/>
  <c r="D56" i="7"/>
  <c r="D59" i="7"/>
  <c r="H3" i="7"/>
  <c r="H4" i="7"/>
  <c r="H6" i="7"/>
  <c r="H7" i="7"/>
  <c r="H8" i="7"/>
  <c r="H9" i="7"/>
  <c r="H10" i="7"/>
  <c r="H11" i="7"/>
  <c r="H12" i="7"/>
  <c r="H16" i="7"/>
  <c r="H17" i="7"/>
  <c r="H18" i="7"/>
  <c r="H19" i="7"/>
  <c r="H20" i="7"/>
  <c r="H21" i="7"/>
  <c r="H22" i="7"/>
  <c r="H23" i="7"/>
  <c r="D32" i="7"/>
  <c r="D31" i="7"/>
  <c r="F30" i="7"/>
  <c r="F28" i="7"/>
  <c r="D28" i="7"/>
  <c r="F27" i="7"/>
  <c r="D27" i="7"/>
  <c r="F26" i="7"/>
  <c r="D26" i="7"/>
  <c r="F25" i="7"/>
  <c r="D25" i="7"/>
  <c r="F23" i="7"/>
  <c r="D23" i="7"/>
  <c r="F22" i="7"/>
  <c r="D22" i="7"/>
  <c r="F21" i="7"/>
  <c r="D21" i="7"/>
  <c r="F20" i="7"/>
  <c r="F19" i="7"/>
  <c r="D19" i="7"/>
  <c r="F18" i="7"/>
  <c r="D18" i="7"/>
  <c r="F17" i="7"/>
  <c r="D17" i="7"/>
  <c r="F16" i="7"/>
  <c r="D16" i="7"/>
  <c r="F12" i="7"/>
  <c r="D12" i="7"/>
  <c r="F11" i="7"/>
  <c r="F10" i="7"/>
  <c r="F9" i="7"/>
  <c r="F8" i="7"/>
  <c r="F7" i="7"/>
  <c r="F6" i="7"/>
  <c r="F4" i="7"/>
  <c r="D3" i="7"/>
  <c r="H21" i="6"/>
  <c r="H20" i="6"/>
  <c r="H26" i="6"/>
  <c r="H25" i="6"/>
  <c r="H24" i="6"/>
  <c r="F9" i="6"/>
  <c r="H8" i="6"/>
  <c r="H32" i="6"/>
  <c r="H18" i="6"/>
  <c r="H22" i="6"/>
  <c r="H6" i="6"/>
  <c r="F33" i="6"/>
  <c r="D33" i="6"/>
  <c r="D32" i="6"/>
  <c r="D21" i="6"/>
  <c r="D20" i="6"/>
  <c r="H19" i="6"/>
  <c r="F19" i="6"/>
  <c r="D19" i="6"/>
  <c r="D18" i="6"/>
  <c r="H29" i="6"/>
  <c r="F29" i="6"/>
  <c r="H28" i="6"/>
  <c r="F28" i="6"/>
  <c r="D28" i="6"/>
  <c r="H27" i="6"/>
  <c r="F27" i="6"/>
  <c r="D27" i="6"/>
  <c r="D26" i="6"/>
  <c r="D25" i="6"/>
  <c r="D24" i="6"/>
  <c r="H23" i="6"/>
  <c r="F23" i="6"/>
  <c r="D23" i="6"/>
  <c r="D22" i="6"/>
  <c r="H17" i="6"/>
  <c r="F17" i="6"/>
  <c r="D17" i="6"/>
  <c r="H16" i="6"/>
  <c r="F16" i="6"/>
  <c r="D16" i="6"/>
  <c r="H15" i="6"/>
  <c r="F15" i="6"/>
  <c r="D15" i="6"/>
  <c r="H10" i="6"/>
  <c r="F10" i="6"/>
  <c r="D10" i="6"/>
  <c r="D9" i="6"/>
  <c r="D8" i="6"/>
  <c r="H7" i="6"/>
  <c r="F7" i="6"/>
  <c r="D7" i="6"/>
  <c r="F6" i="6"/>
  <c r="D6" i="6"/>
  <c r="H4" i="6"/>
  <c r="F4" i="6"/>
  <c r="D4" i="6"/>
  <c r="H7" i="5"/>
  <c r="F7" i="5"/>
  <c r="D7" i="5"/>
  <c r="H6" i="5"/>
  <c r="F6" i="5"/>
  <c r="D6" i="5"/>
  <c r="H5" i="5"/>
  <c r="F5" i="5"/>
  <c r="D5" i="5"/>
  <c r="H4" i="5"/>
  <c r="F4" i="5"/>
  <c r="D4" i="5"/>
  <c r="H3" i="5"/>
  <c r="D3" i="5"/>
  <c r="H10" i="4"/>
  <c r="H14" i="4"/>
  <c r="H15" i="4"/>
  <c r="H16" i="4"/>
  <c r="H17" i="4"/>
  <c r="H19" i="4"/>
  <c r="H20" i="4"/>
  <c r="H22" i="4"/>
  <c r="H23" i="4"/>
  <c r="H25" i="4"/>
  <c r="H30" i="4"/>
  <c r="H33" i="4"/>
  <c r="H38" i="4"/>
  <c r="H34" i="4"/>
  <c r="H36" i="4"/>
  <c r="H37" i="4"/>
  <c r="H39" i="4"/>
  <c r="H40" i="4"/>
  <c r="F6" i="4"/>
  <c r="F10" i="4"/>
  <c r="F14" i="4"/>
  <c r="F15" i="4"/>
  <c r="F16" i="4"/>
  <c r="F17" i="4"/>
  <c r="F19" i="4"/>
  <c r="F20" i="4"/>
  <c r="F22" i="4"/>
  <c r="F23" i="4"/>
  <c r="F25" i="4"/>
  <c r="F28" i="4"/>
  <c r="F30" i="4"/>
  <c r="F33" i="4"/>
  <c r="F38" i="4"/>
  <c r="F34" i="4"/>
  <c r="F36" i="4"/>
  <c r="F39" i="4"/>
  <c r="F40" i="4"/>
  <c r="H7" i="4"/>
  <c r="F7" i="4"/>
  <c r="H6" i="4"/>
  <c r="D9" i="3"/>
  <c r="D12" i="3"/>
  <c r="D15" i="3"/>
  <c r="D3" i="3"/>
  <c r="D4" i="3"/>
  <c r="D5" i="3"/>
  <c r="D6" i="3"/>
  <c r="H4" i="3"/>
  <c r="H5" i="3"/>
  <c r="H6" i="3"/>
  <c r="H12" i="3"/>
  <c r="H15" i="3"/>
  <c r="H3" i="3"/>
  <c r="F4" i="3"/>
  <c r="F5" i="3"/>
  <c r="F6" i="3"/>
  <c r="F12" i="3"/>
  <c r="F15" i="3"/>
  <c r="F5" i="7"/>
  <c r="H9" i="6"/>
  <c r="F8" i="6"/>
  <c r="F21" i="6"/>
  <c r="F26" i="6"/>
  <c r="F24" i="6"/>
  <c r="F22" i="6"/>
  <c r="F20" i="6"/>
  <c r="F32" i="6"/>
  <c r="F25" i="6"/>
  <c r="F18" i="6"/>
  <c r="A119" i="11"/>
  <c r="A118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7" i="11"/>
  <c r="A6" i="11"/>
  <c r="A5" i="11"/>
  <c r="A4" i="11"/>
  <c r="A3" i="11"/>
  <c r="F9" i="10"/>
  <c r="D9" i="10"/>
  <c r="F8" i="10"/>
  <c r="D8" i="10"/>
  <c r="F7" i="10"/>
  <c r="D7" i="10"/>
  <c r="F6" i="10"/>
  <c r="D6" i="10"/>
  <c r="B6" i="10"/>
  <c r="F5" i="10"/>
  <c r="D5" i="10"/>
  <c r="B5" i="10" s="1"/>
  <c r="F4" i="10"/>
  <c r="D4" i="10"/>
  <c r="B4" i="10"/>
  <c r="F3" i="10"/>
  <c r="D3" i="10"/>
  <c r="B3" i="10"/>
  <c r="D2" i="10"/>
  <c r="B2" i="10" s="1"/>
  <c r="F6" i="9"/>
  <c r="D6" i="9"/>
  <c r="B6" i="9"/>
  <c r="F5" i="9"/>
  <c r="D5" i="9"/>
  <c r="B5" i="9"/>
  <c r="F4" i="9"/>
  <c r="D4" i="9"/>
  <c r="B4" i="9" s="1"/>
  <c r="F3" i="9"/>
  <c r="D3" i="9"/>
  <c r="B3" i="9"/>
  <c r="D2" i="9"/>
  <c r="B2" i="9"/>
</calcChain>
</file>

<file path=xl/sharedStrings.xml><?xml version="1.0" encoding="utf-8"?>
<sst xmlns="http://schemas.openxmlformats.org/spreadsheetml/2006/main" count="2287" uniqueCount="966">
  <si>
    <t>Code</t>
  </si>
  <si>
    <t>Component</t>
  </si>
  <si>
    <t>Dependency</t>
  </si>
  <si>
    <t>Description</t>
  </si>
  <si>
    <t>1</t>
  </si>
  <si>
    <t>Ribbon</t>
  </si>
  <si>
    <t>wiTabset</t>
  </si>
  <si>
    <t>HomeTab</t>
  </si>
  <si>
    <t>wiTab</t>
  </si>
  <si>
    <t>DataTab</t>
  </si>
  <si>
    <t>PlotTab</t>
  </si>
  <si>
    <t>DataProcessingTab</t>
  </si>
  <si>
    <t>PetrophysicsTab</t>
  </si>
  <si>
    <t>GeomechanicsTab</t>
  </si>
  <si>
    <t>ReservoirTab</t>
  </si>
  <si>
    <t>ArtificialIntelligenceTab</t>
  </si>
  <si>
    <t>ExternalAppsTab</t>
  </si>
  <si>
    <t>HelpTab</t>
  </si>
  <si>
    <t>RibbonBlock</t>
  </si>
  <si>
    <t>wiBlock</t>
  </si>
  <si>
    <t>ExplorerBlock</t>
  </si>
  <si>
    <t>WorkingBlock</t>
  </si>
  <si>
    <t>StatusBar</t>
  </si>
  <si>
    <t>wiStatusbar</t>
  </si>
  <si>
    <t>Type</t>
  </si>
  <si>
    <t>Image Name</t>
  </si>
  <si>
    <t>icon</t>
  </si>
  <si>
    <t>label</t>
  </si>
  <si>
    <t>layout</t>
  </si>
  <si>
    <t>description</t>
  </si>
  <si>
    <t>container</t>
  </si>
  <si>
    <t>disabled</t>
  </si>
  <si>
    <t>class</t>
  </si>
  <si>
    <t>hidden</t>
  </si>
  <si>
    <t>label1</t>
  </si>
  <si>
    <t>disable if no project</t>
  </si>
  <si>
    <t>ProjectToolbar</t>
  </si>
  <si>
    <t>wiToolbar</t>
  </si>
  <si>
    <t>Toolbar</t>
  </si>
  <si>
    <t>Project</t>
  </si>
  <si>
    <t>ribbon</t>
  </si>
  <si>
    <t>1.1</t>
  </si>
  <si>
    <t>NewProjectButton</t>
  </si>
  <si>
    <t>wiButton</t>
  </si>
  <si>
    <t>project_new_32x32</t>
  </si>
  <si>
    <t>New Project</t>
  </si>
  <si>
    <t>height65</t>
  </si>
  <si>
    <t>1.2</t>
  </si>
  <si>
    <t>OpenProjectButton</t>
  </si>
  <si>
    <t>project_open_32x32</t>
  </si>
  <si>
    <t>Open Project</t>
  </si>
  <si>
    <t>1.3</t>
  </si>
  <si>
    <t>CloseProjectButton</t>
  </si>
  <si>
    <t>project_close_32x32</t>
  </si>
  <si>
    <t>Close Project</t>
  </si>
  <si>
    <t>1.4</t>
  </si>
  <si>
    <t>ShareProjectButton</t>
  </si>
  <si>
    <t>project_share_32x32</t>
  </si>
  <si>
    <t>Share Project</t>
  </si>
  <si>
    <t>1.5</t>
  </si>
  <si>
    <t>ProjectStorageButton</t>
  </si>
  <si>
    <t>project_storage_32x32</t>
  </si>
  <si>
    <t>Project Storage</t>
  </si>
  <si>
    <t>1.6</t>
  </si>
  <si>
    <t>AddNewButton</t>
  </si>
  <si>
    <t>well_new_32x32</t>
  </si>
  <si>
    <t>New Well</t>
  </si>
  <si>
    <t>2</t>
  </si>
  <si>
    <t>ViewToolbar</t>
  </si>
  <si>
    <t>View</t>
  </si>
  <si>
    <t>2.1</t>
  </si>
  <si>
    <t>ProjectButton</t>
  </si>
  <si>
    <t>project_normal_32x32</t>
  </si>
  <si>
    <t>Project Browser</t>
  </si>
  <si>
    <t>2.2</t>
  </si>
  <si>
    <t>PropertyGridButton</t>
  </si>
  <si>
    <t>property_grid_32x32</t>
  </si>
  <si>
    <t>Properties Editor</t>
  </si>
  <si>
    <t>2.3</t>
  </si>
  <si>
    <t>LogWindowButton</t>
  </si>
  <si>
    <t>log_windows_32x32</t>
  </si>
  <si>
    <t>Output Window</t>
  </si>
  <si>
    <t>3</t>
  </si>
  <si>
    <t>ToolToolbar</t>
  </si>
  <si>
    <t>Tool</t>
  </si>
  <si>
    <t>3.1</t>
  </si>
  <si>
    <t>FlowsButton</t>
  </si>
  <si>
    <t>workflow_32x32</t>
  </si>
  <si>
    <t>Workflow Manager</t>
  </si>
  <si>
    <t>3.2</t>
  </si>
  <si>
    <t>CSVTransformerButton</t>
  </si>
  <si>
    <t>csv_transformer_32x32</t>
  </si>
  <si>
    <t>Csv Transformer</t>
  </si>
  <si>
    <t>3.3</t>
  </si>
  <si>
    <t>ConvertNullValueButton</t>
  </si>
  <si>
    <t>Convert Null Value</t>
  </si>
  <si>
    <t>ExternalAppsToolbar</t>
  </si>
  <si>
    <t>External Apps</t>
  </si>
  <si>
    <t>ManagementDashboardButton</t>
  </si>
  <si>
    <t>manager_dashboard_32x32</t>
  </si>
  <si>
    <t>manager-dashboard-32x32</t>
  </si>
  <si>
    <t>Management Dashboard</t>
  </si>
  <si>
    <t>BaseMapButton</t>
  </si>
  <si>
    <t>basemap_32x32</t>
  </si>
  <si>
    <t>Base Map</t>
  </si>
  <si>
    <t>WiPythonButton</t>
  </si>
  <si>
    <t>wi_python_32x32</t>
  </si>
  <si>
    <t>Python</t>
  </si>
  <si>
    <t>MachineLearningApplicationButton</t>
  </si>
  <si>
    <t>machine_learning_application_32x32</t>
  </si>
  <si>
    <t>Machine Learning App</t>
  </si>
  <si>
    <t>DataToolbar</t>
  </si>
  <si>
    <t>Data</t>
  </si>
  <si>
    <t>ImportDropdown</t>
  </si>
  <si>
    <t>wiDropdown</t>
  </si>
  <si>
    <t>project_import_32x32</t>
  </si>
  <si>
    <t>Import</t>
  </si>
  <si>
    <t>1.1.1</t>
  </si>
  <si>
    <t>InventoryInspectionButton</t>
  </si>
  <si>
    <t>inventory_explorer_16x16</t>
  </si>
  <si>
    <t>Inventory Explorer</t>
  </si>
  <si>
    <t>height-auto</t>
  </si>
  <si>
    <t>1.1.2</t>
  </si>
  <si>
    <t>ImportFromInventoryButton</t>
  </si>
  <si>
    <t>import_from_inventory_16x16</t>
  </si>
  <si>
    <t>Import From Inventory</t>
  </si>
  <si>
    <t>ExportDropdown</t>
  </si>
  <si>
    <t>project_export_32x32</t>
  </si>
  <si>
    <t>Export</t>
  </si>
  <si>
    <t>1.2.1</t>
  </si>
  <si>
    <t>ExportFromInventoryButton</t>
  </si>
  <si>
    <t>export_from_inventory_16x16</t>
  </si>
  <si>
    <t>Export From Inventory</t>
  </si>
  <si>
    <t>1.2.2</t>
  </si>
  <si>
    <t>ExportFromProjectButton</t>
  </si>
  <si>
    <t>export_from_project_16x16</t>
  </si>
  <si>
    <t>Export From Project</t>
  </si>
  <si>
    <t>ParameterManagerButton</t>
  </si>
  <si>
    <t>parameter_management_32x32</t>
  </si>
  <si>
    <t>Asset Manager</t>
  </si>
  <si>
    <t>ZonesetManagerButton</t>
  </si>
  <si>
    <t>zone_management_32x32</t>
  </si>
  <si>
    <t>Zone Set Manager</t>
  </si>
  <si>
    <t>MarkerManagerButton</t>
  </si>
  <si>
    <t>marker_properties_32x32</t>
  </si>
  <si>
    <t>Marker Set Manager</t>
  </si>
  <si>
    <t>ImageManagerButton</t>
  </si>
  <si>
    <t>image_set_manager_32x32</t>
  </si>
  <si>
    <t>Image Set Manager</t>
  </si>
  <si>
    <t>LogPlotToolbar</t>
  </si>
  <si>
    <t>Log-Plot</t>
  </si>
  <si>
    <t>BlankLogplotButton</t>
  </si>
  <si>
    <t>logplot_blank_null_32x32</t>
  </si>
  <si>
    <t>Blank Logplot</t>
  </si>
  <si>
    <t>Blank Log-Plot</t>
  </si>
  <si>
    <t>LogplotTemplateDropdown</t>
  </si>
  <si>
    <t>logplot_template_32x32</t>
  </si>
  <si>
    <t>Log-Plot Template</t>
  </si>
  <si>
    <t>height66</t>
  </si>
  <si>
    <t>TrippleComboButton</t>
  </si>
  <si>
    <t>triple_combo_16x16</t>
  </si>
  <si>
    <t>Tripple Combo</t>
  </si>
  <si>
    <t>DensityNeutronButton</t>
  </si>
  <si>
    <t>density_neutron_16x16</t>
  </si>
  <si>
    <t>Density - Neutron</t>
  </si>
  <si>
    <t xml:space="preserve">Neutron - Density </t>
  </si>
  <si>
    <t>1.2.3</t>
  </si>
  <si>
    <t>resistivity_sonic_16x16</t>
  </si>
  <si>
    <t>Resistivity - Sonic</t>
  </si>
  <si>
    <t>OpenTemplateButton</t>
  </si>
  <si>
    <t>open_logplot_template_32x32</t>
  </si>
  <si>
    <t>Custom Template</t>
  </si>
  <si>
    <t>logplot_designer_32x32</t>
  </si>
  <si>
    <t>Log-Plot Designer</t>
  </si>
  <si>
    <t>CrossplotToolbar</t>
  </si>
  <si>
    <t>Cross-Plot</t>
  </si>
  <si>
    <t>BlankCrossPlotButton</t>
  </si>
  <si>
    <t>crossplot_new_32x32</t>
  </si>
  <si>
    <t>Blank Cross-Plot</t>
  </si>
  <si>
    <t>CrossPlotToolButton</t>
  </si>
  <si>
    <t>crossplot_open_32x32</t>
  </si>
  <si>
    <t>Open Cross-Plot</t>
  </si>
  <si>
    <t>NeutronDropdown</t>
  </si>
  <si>
    <t>neutron_plot_32x32</t>
  </si>
  <si>
    <t>Neutron</t>
  </si>
  <si>
    <t>NeutronGammaButton</t>
  </si>
  <si>
    <t>neutron_gramma_16x16</t>
  </si>
  <si>
    <t>Neutron - Gamma Ray</t>
  </si>
  <si>
    <t>NeutronDensityButton</t>
  </si>
  <si>
    <t>neutron_density_16x16</t>
  </si>
  <si>
    <t>Neutron - Density</t>
  </si>
  <si>
    <t>NeuTronSonicButton</t>
  </si>
  <si>
    <t>neutron_sonic_16x16</t>
  </si>
  <si>
    <t>Neutron - Sonic</t>
  </si>
  <si>
    <t>NeuTronRtButton</t>
  </si>
  <si>
    <t>neutron_rt_16x16</t>
  </si>
  <si>
    <t>Neutron - Resistivity</t>
  </si>
  <si>
    <t>DensityDropdown</t>
  </si>
  <si>
    <t>density_gramma_32x32</t>
  </si>
  <si>
    <t>Density</t>
  </si>
  <si>
    <t>DensityGammaButton</t>
  </si>
  <si>
    <t>density_gramma_16x16</t>
  </si>
  <si>
    <t>Density - Gamma Ray</t>
  </si>
  <si>
    <t>DensityRtButton</t>
  </si>
  <si>
    <t>density_rt_16x16</t>
  </si>
  <si>
    <t>Density - Resistivity</t>
  </si>
  <si>
    <t>SonicDropdown</t>
  </si>
  <si>
    <t>sonic_plot_32x32</t>
  </si>
  <si>
    <t>Sonic</t>
  </si>
  <si>
    <t>SonicDensityButton</t>
  </si>
  <si>
    <t>sonic_density_16x16</t>
  </si>
  <si>
    <t>Sonic - Density</t>
  </si>
  <si>
    <t>SonicRtButton</t>
  </si>
  <si>
    <t>sonic_rt_16x16</t>
  </si>
  <si>
    <t>Sonic - Resistivity</t>
  </si>
  <si>
    <t>SonicPHI_TOTALButton</t>
  </si>
  <si>
    <t>sonic_phi_total_16x16</t>
  </si>
  <si>
    <t>Sonic - Total Porosity</t>
  </si>
  <si>
    <t>SonicGammaButton</t>
  </si>
  <si>
    <t>sonic_gramma_16x16</t>
  </si>
  <si>
    <t>Sonic - Gamma Ray</t>
  </si>
  <si>
    <t>MoreDropdown</t>
  </si>
  <si>
    <t>more_crossplot_32x32</t>
  </si>
  <si>
    <t>More</t>
  </si>
  <si>
    <t>RtRx0Button</t>
  </si>
  <si>
    <t>rt_rxo_16x16</t>
  </si>
  <si>
    <t>Deep - Invaded Resistivity</t>
  </si>
  <si>
    <t>PickettButton</t>
  </si>
  <si>
    <t>pickett_plot_16x16</t>
  </si>
  <si>
    <t>Pickett-Plot: Porosity - Resistivity</t>
  </si>
  <si>
    <t>crossplot_blank_16x16</t>
  </si>
  <si>
    <t>Crossplot Tool</t>
  </si>
  <si>
    <t>HistogramToolbar</t>
  </si>
  <si>
    <t>Histogram</t>
  </si>
  <si>
    <t>BlankHistogramButton</t>
  </si>
  <si>
    <t>histogram_new_32x32</t>
  </si>
  <si>
    <t>histogram-new-32x32</t>
  </si>
  <si>
    <t>Blank Histogram</t>
  </si>
  <si>
    <t>HistogramToolButton</t>
  </si>
  <si>
    <t>histogram_open_32x32</t>
  </si>
  <si>
    <t>Open Histogram</t>
  </si>
  <si>
    <t>GammaRayButton</t>
  </si>
  <si>
    <t>gr_histogram_32x32</t>
  </si>
  <si>
    <t>Gamma Ray</t>
  </si>
  <si>
    <t>NeutronButton</t>
  </si>
  <si>
    <t>nphi_histogram_32x32</t>
  </si>
  <si>
    <t>more_histogram_32x32</t>
  </si>
  <si>
    <t>DensityButton</t>
  </si>
  <si>
    <t>rhob_histogram_16x16</t>
  </si>
  <si>
    <t>DeepResistivityButton</t>
  </si>
  <si>
    <t>lld_histogram_16x16</t>
  </si>
  <si>
    <t>Deep Resistivity</t>
  </si>
  <si>
    <t>SonicButton</t>
  </si>
  <si>
    <t>dt_histogram_16x16</t>
  </si>
  <si>
    <t>PHI_TOTALButton</t>
  </si>
  <si>
    <t>phi_total_histogram_16x16</t>
  </si>
  <si>
    <t>Total Porosity</t>
  </si>
  <si>
    <t>MSFLHistogramButton</t>
  </si>
  <si>
    <t>mslf_histogram_16x16</t>
  </si>
  <si>
    <t>Micro Resistivity</t>
  </si>
  <si>
    <t>histogram_blank_16x16</t>
  </si>
  <si>
    <t>Histogram Tool</t>
  </si>
  <si>
    <t>ProcessingToolbar</t>
  </si>
  <si>
    <t>Processing</t>
  </si>
  <si>
    <t>AddCurveButton</t>
  </si>
  <si>
    <t>curve_new_32x32</t>
  </si>
  <si>
    <t>New Curve</t>
  </si>
  <si>
    <t>DataEditorButton</t>
  </si>
  <si>
    <t>curve_edit_32x32</t>
  </si>
  <si>
    <t>Data Editor</t>
  </si>
  <si>
    <t>CurveComparisonButton</t>
  </si>
  <si>
    <t>curve_compare_32x32</t>
  </si>
  <si>
    <t>Curve Comparison</t>
  </si>
  <si>
    <t>ScalarOperationsDropdown</t>
  </si>
  <si>
    <t>scalar_operation_32x32</t>
  </si>
  <si>
    <t>Scalar Operation</t>
  </si>
  <si>
    <t>1.4.1</t>
  </si>
  <si>
    <t>BasicOperationsButton</t>
  </si>
  <si>
    <t>basic_operations_16x16</t>
  </si>
  <si>
    <t>Basic Operation</t>
  </si>
  <si>
    <t>1.4.2</t>
  </si>
  <si>
    <t>PowButton</t>
  </si>
  <si>
    <t>pow_16x16</t>
  </si>
  <si>
    <t>Power</t>
  </si>
  <si>
    <t>1.4.3</t>
  </si>
  <si>
    <t>RoundButton</t>
  </si>
  <si>
    <t>round_16x16</t>
  </si>
  <si>
    <t>Round</t>
  </si>
  <si>
    <t>1.4.4</t>
  </si>
  <si>
    <t>LimitButton</t>
  </si>
  <si>
    <t>limit_16x16</t>
  </si>
  <si>
    <t>Limit</t>
  </si>
  <si>
    <t>curve_combination_32x32</t>
  </si>
  <si>
    <t>Curve Combination</t>
  </si>
  <si>
    <t>1.5.1</t>
  </si>
  <si>
    <t>BasicCombinationsButton</t>
  </si>
  <si>
    <t>basic_combination_16x16</t>
  </si>
  <si>
    <t>Basic Combination</t>
  </si>
  <si>
    <t>1.5.2</t>
  </si>
  <si>
    <t>LinearCombinationsButton</t>
  </si>
  <si>
    <t>linear_combination_16x16</t>
  </si>
  <si>
    <t>Linear Combination</t>
  </si>
  <si>
    <t>1.5.3</t>
  </si>
  <si>
    <t>MergedCurveButton</t>
  </si>
  <si>
    <t>merge_curve_16x16</t>
  </si>
  <si>
    <t>Merge Curve</t>
  </si>
  <si>
    <t>CurveInterpolationDropdown</t>
  </si>
  <si>
    <t>curve_interpolation_32x32</t>
  </si>
  <si>
    <t>Curve Interpolation</t>
  </si>
  <si>
    <t>1.6.1</t>
  </si>
  <si>
    <t>CurveFillingButton</t>
  </si>
  <si>
    <t>curve_fill_data_gaps_16x16</t>
  </si>
  <si>
    <t>Curve Filling</t>
  </si>
  <si>
    <t>1.6.2</t>
  </si>
  <si>
    <t>CurveResamplingButton</t>
  </si>
  <si>
    <t>curve_resampling_16x16</t>
  </si>
  <si>
    <t>Curve Resampling</t>
  </si>
  <si>
    <t>1.7</t>
  </si>
  <si>
    <t>CurveTransformsDropdown</t>
  </si>
  <si>
    <t>curve_transformation_32x32</t>
  </si>
  <si>
    <t>Curve Transformation</t>
  </si>
  <si>
    <t>1.7.1</t>
  </si>
  <si>
    <t>FunctionalTransformsButton</t>
  </si>
  <si>
    <t>functional_transformations_16x16</t>
  </si>
  <si>
    <t>Functional Transformation</t>
  </si>
  <si>
    <t>1.7.2</t>
  </si>
  <si>
    <t>CurveDerivationButton</t>
  </si>
  <si>
    <t>curve_derivation_16x16</t>
  </si>
  <si>
    <t>Curve Derivation</t>
  </si>
  <si>
    <t>1.7.3</t>
  </si>
  <si>
    <t>CurveRescalingButton</t>
  </si>
  <si>
    <t>curve_rescale_16x16</t>
  </si>
  <si>
    <t>Curve Rescaling</t>
  </si>
  <si>
    <t>1.8</t>
  </si>
  <si>
    <t>CurveFiltersDropdown</t>
  </si>
  <si>
    <t>curve_filter_32x32</t>
  </si>
  <si>
    <t>Curve Filter</t>
  </si>
  <si>
    <t>1.8.1</t>
  </si>
  <si>
    <t>MedianFilterButton</t>
  </si>
  <si>
    <t>median_filter_16x16</t>
  </si>
  <si>
    <t>Median Filter</t>
  </si>
  <si>
    <t>1.8.2</t>
  </si>
  <si>
    <t>SquareFilterButton</t>
  </si>
  <si>
    <t>square_filter_16x16</t>
  </si>
  <si>
    <t>Square Filter</t>
  </si>
  <si>
    <t>1.8.3</t>
  </si>
  <si>
    <t>BellFilterButton</t>
  </si>
  <si>
    <t>bell_filter_16x16</t>
  </si>
  <si>
    <t>Bell Filter</t>
  </si>
  <si>
    <t>1.8.4</t>
  </si>
  <si>
    <t>SavitskyGolayFilterButton</t>
  </si>
  <si>
    <t>savisky_golay_filter_16x16</t>
  </si>
  <si>
    <t>Savisky-Golay Filter</t>
  </si>
  <si>
    <t>1.8.5</t>
  </si>
  <si>
    <t>FFTFilterButton</t>
  </si>
  <si>
    <t>fft_filter_16x16</t>
  </si>
  <si>
    <t>FFT Filter</t>
  </si>
  <si>
    <t>1.8.6</t>
  </si>
  <si>
    <t>CurveConvolutionButton</t>
  </si>
  <si>
    <t>curve_convolution_16x16</t>
  </si>
  <si>
    <t>Curve Convolution</t>
  </si>
  <si>
    <t>1.8.7</t>
  </si>
  <si>
    <t>CurveDeconvolutionButton</t>
  </si>
  <si>
    <t>curve_deconvolution_16x16</t>
  </si>
  <si>
    <t>Curve Deconvolution</t>
  </si>
  <si>
    <t>CurveSpliceButton</t>
  </si>
  <si>
    <t>Button</t>
  </si>
  <si>
    <t>Curve Splice</t>
  </si>
  <si>
    <t>CalculationToolbar</t>
  </si>
  <si>
    <t>Calculation</t>
  </si>
  <si>
    <t>TVDConversionButton</t>
  </si>
  <si>
    <t>true_vertical_depth_32x32</t>
  </si>
  <si>
    <t>TVD Computation</t>
  </si>
  <si>
    <t>Multi-LinearRegressionButton</t>
  </si>
  <si>
    <t>caculation_multilinerregression_32x32</t>
  </si>
  <si>
    <t>Multi-Linear Regression</t>
  </si>
  <si>
    <t>OldFunctionsDropdown</t>
  </si>
  <si>
    <t>Pre-ComputationToolbar</t>
  </si>
  <si>
    <t>Pre-Computation</t>
  </si>
  <si>
    <t>FormationTemperatureDropdown</t>
  </si>
  <si>
    <t>formation_resistivity_32x32</t>
  </si>
  <si>
    <t>Formation Temperature</t>
  </si>
  <si>
    <t>GradientFTempButton</t>
  </si>
  <si>
    <t>gradient_ftemp_16x16</t>
  </si>
  <si>
    <t>Gradient</t>
  </si>
  <si>
    <t>LogIntervalFTempButton</t>
  </si>
  <si>
    <t>log_interval_ftemp_16x16</t>
  </si>
  <si>
    <t>Log Interval</t>
  </si>
  <si>
    <t>FormationPressureDropdown</t>
  </si>
  <si>
    <t>formation_pressure_32x32</t>
  </si>
  <si>
    <t>Hydrostatic Pressure</t>
  </si>
  <si>
    <t>1.3.1</t>
  </si>
  <si>
    <t>GradientFPressButton</t>
  </si>
  <si>
    <t>gradient_fpress_16x16</t>
  </si>
  <si>
    <t>1.3.2</t>
  </si>
  <si>
    <t>MudDensityFPressButton</t>
  </si>
  <si>
    <t>mud_density_fpress_16x16</t>
  </si>
  <si>
    <t>Mud Density</t>
  </si>
  <si>
    <t>QvFunctionDropdown</t>
  </si>
  <si>
    <t>qv_function_32x32</t>
  </si>
  <si>
    <t>Qv</t>
  </si>
  <si>
    <t>NormalizeQvButton</t>
  </si>
  <si>
    <t>normalized_qv_16x16</t>
  </si>
  <si>
    <t>Normalized</t>
  </si>
  <si>
    <t>CECQvButton</t>
  </si>
  <si>
    <t>cec_qv_16x16</t>
  </si>
  <si>
    <t>Function of CEC</t>
  </si>
  <si>
    <t>WaterBearingShalySandsButton</t>
  </si>
  <si>
    <t>water_bearing_shaly_sands_16x16</t>
  </si>
  <si>
    <t>Water-Bearing Shaly Sand</t>
  </si>
  <si>
    <t>Resistivity</t>
  </si>
  <si>
    <t>mud_salinity_and_resistivity_32x32</t>
  </si>
  <si>
    <t>MudSalinityandResistivityButton</t>
  </si>
  <si>
    <t>mud_salinity_and_resistivity_16x16</t>
  </si>
  <si>
    <t>Mud Salinity and Resistivity</t>
  </si>
  <si>
    <t>icon-left</t>
  </si>
  <si>
    <t>PseudoMicroResistivityButton</t>
  </si>
  <si>
    <t>microres_precompu_16x16</t>
  </si>
  <si>
    <t>Pseudo Micro Resistivity</t>
  </si>
  <si>
    <t>FluidProperty-WaterDropdown</t>
  </si>
  <si>
    <t>fluid_property_water_32x32</t>
  </si>
  <si>
    <t>Water Properties</t>
  </si>
  <si>
    <t>RWfromSALandFTempButton</t>
  </si>
  <si>
    <t>rw_from_sanlinity_temp_16x16</t>
  </si>
  <si>
    <t>Water Resistivity from Temperature and Salinity</t>
  </si>
  <si>
    <t>SaturatedSalinityConcentrationfromFTempButton</t>
  </si>
  <si>
    <t>saturated_nacl_from_temp_16x16</t>
  </si>
  <si>
    <t>Saturated Salinity Concentration from Temperature</t>
  </si>
  <si>
    <t>1.6.3</t>
  </si>
  <si>
    <t>UfromSalinityButton</t>
  </si>
  <si>
    <t>u_from_salinity_16x16</t>
  </si>
  <si>
    <t>U from Salinity</t>
  </si>
  <si>
    <t>FlagToolbar</t>
  </si>
  <si>
    <t>Flag</t>
  </si>
  <si>
    <t>BadHoleDropdown</t>
  </si>
  <si>
    <t>widropdown</t>
  </si>
  <si>
    <t>badhole_coal_salt_32x32</t>
  </si>
  <si>
    <t>Quality Flag</t>
  </si>
  <si>
    <t>2.1.1</t>
  </si>
  <si>
    <t>BadHoleFromCaliperButton</t>
  </si>
  <si>
    <t>bad_hole_from_caliper_16x16</t>
  </si>
  <si>
    <t>Bad Hole from Caliper</t>
  </si>
  <si>
    <t>2.1.2</t>
  </si>
  <si>
    <t>BadHoleFromDRHOButton</t>
  </si>
  <si>
    <t>bad_hole_from_drho_16x16</t>
  </si>
  <si>
    <t>Bad Hole from DRHO</t>
  </si>
  <si>
    <t>PureMineralFlagDropdown</t>
  </si>
  <si>
    <t>anhydrite_flag_32x32</t>
  </si>
  <si>
    <t>Pure Mineral Flag</t>
  </si>
  <si>
    <t>2.2.1</t>
  </si>
  <si>
    <t>CoalFlagButton</t>
  </si>
  <si>
    <t>coal_flag_16x16</t>
  </si>
  <si>
    <t>Coal Flag</t>
  </si>
  <si>
    <t>2.2.2</t>
  </si>
  <si>
    <t>CarbonateFlagButton</t>
  </si>
  <si>
    <t>carbonate_flag_16x16</t>
  </si>
  <si>
    <t>Carbonate Flag</t>
  </si>
  <si>
    <t>2.2.3</t>
  </si>
  <si>
    <t>HaliteFlagButton</t>
  </si>
  <si>
    <t>halite_flag_16x16</t>
  </si>
  <si>
    <t>Halite Flag</t>
  </si>
  <si>
    <t>2.2.4</t>
  </si>
  <si>
    <t>AnhydriteFlagButton</t>
  </si>
  <si>
    <t>anhydrite_flag_16x16</t>
  </si>
  <si>
    <t>Anhydrite Flag</t>
  </si>
  <si>
    <t>CustomFlagButton</t>
  </si>
  <si>
    <t>custom_flag_32x32</t>
  </si>
  <si>
    <t>Custom Flag</t>
  </si>
  <si>
    <t>ClasticToolbar</t>
  </si>
  <si>
    <t>Clastic</t>
  </si>
  <si>
    <t>ShaleVolumeDropdown</t>
  </si>
  <si>
    <t>clay_volume_32x32</t>
  </si>
  <si>
    <t>Shale Volume</t>
  </si>
  <si>
    <t>3.1.1</t>
  </si>
  <si>
    <t>ShaleVolumeGammaRayButton</t>
  </si>
  <si>
    <t>gamma_ray_16x16</t>
  </si>
  <si>
    <t>3.1.2</t>
  </si>
  <si>
    <t>ShaleVolumeNeutron-DensityButton</t>
  </si>
  <si>
    <t>neutron_density_clay_16x16</t>
  </si>
  <si>
    <t>3.1.3</t>
  </si>
  <si>
    <t>ShaleVolumeNeutron-SonicButton</t>
  </si>
  <si>
    <t>neutron_sonic_clay_16x16</t>
  </si>
  <si>
    <t>3.1.4</t>
  </si>
  <si>
    <t>ShaleVolumeDensity-SonicButton</t>
  </si>
  <si>
    <t>sonic_density_clay_16x16</t>
  </si>
  <si>
    <t>Density - Sonic</t>
  </si>
  <si>
    <t>3.1.5</t>
  </si>
  <si>
    <t>ShaleVolumeResistivityButton</t>
  </si>
  <si>
    <t>resistivity_16x16</t>
  </si>
  <si>
    <t>3.1.6</t>
  </si>
  <si>
    <t>ShaleVolumeSpontaneouspotentialButton</t>
  </si>
  <si>
    <t>spontaneous_potential_16x16</t>
  </si>
  <si>
    <t>Spontaneous Potential</t>
  </si>
  <si>
    <t>3.1.7</t>
  </si>
  <si>
    <t>ShaleVolumeThermalNeutronButton</t>
  </si>
  <si>
    <t>neutron_clay_16x16</t>
  </si>
  <si>
    <t>Thermal Neutron</t>
  </si>
  <si>
    <t>3.1.8</t>
  </si>
  <si>
    <t>ShaleVolumePotassiumButton</t>
  </si>
  <si>
    <t>potassium_16x16</t>
  </si>
  <si>
    <t>Potassium</t>
  </si>
  <si>
    <t>3.1.9</t>
  </si>
  <si>
    <t>ShaleVolumeThoriumButton</t>
  </si>
  <si>
    <t>thorium_16x16</t>
  </si>
  <si>
    <t>Thorium</t>
  </si>
  <si>
    <t>3.1.10</t>
  </si>
  <si>
    <t>ShaleVolumeFinalButton</t>
  </si>
  <si>
    <t>final_clay_volume_16x16</t>
  </si>
  <si>
    <t>Final</t>
  </si>
  <si>
    <t>PorosityDropdown</t>
  </si>
  <si>
    <t>calculate_open_porosity_32x32</t>
  </si>
  <si>
    <t>Porosity</t>
  </si>
  <si>
    <t>3.2.2</t>
  </si>
  <si>
    <t>PorosityDensityButton</t>
  </si>
  <si>
    <t>density_16x16</t>
  </si>
  <si>
    <t>3.2.1</t>
  </si>
  <si>
    <t>PorosityNeutronButton</t>
  </si>
  <si>
    <t>neutron_16x16</t>
  </si>
  <si>
    <t>3.2.3</t>
  </si>
  <si>
    <t>PorositySonicButton</t>
  </si>
  <si>
    <t>sonic_16x16</t>
  </si>
  <si>
    <t>3.2.4</t>
  </si>
  <si>
    <t>PorosityNeutron-DensityButton</t>
  </si>
  <si>
    <t>neutron_density_porosity_16x16</t>
  </si>
  <si>
    <t>3.2.5</t>
  </si>
  <si>
    <t>PorosityNeutron-SonicButton</t>
  </si>
  <si>
    <t>neutron_sonic_porosity_16x16</t>
  </si>
  <si>
    <t>3.2.11</t>
  </si>
  <si>
    <t>PorosityTotalFinalButton</t>
  </si>
  <si>
    <t>final_total_porosity_16x16</t>
  </si>
  <si>
    <t>Total Porosity Final</t>
  </si>
  <si>
    <t>3.2.12</t>
  </si>
  <si>
    <t>PorosityEffectiveFinalButton</t>
  </si>
  <si>
    <t>final_effective_porosity_16x16</t>
  </si>
  <si>
    <t>Effective Porosity Final</t>
  </si>
  <si>
    <t>WaterSaturationDropdown</t>
  </si>
  <si>
    <t>water_saturation_32x32</t>
  </si>
  <si>
    <t>Water Saturation</t>
  </si>
  <si>
    <t>3.3.1</t>
  </si>
  <si>
    <t>WaterSaturationArchieButton</t>
  </si>
  <si>
    <t>archie_16x16</t>
  </si>
  <si>
    <t>Archie</t>
  </si>
  <si>
    <t>3.3.2</t>
  </si>
  <si>
    <t>WaterSaturationIndonesiaButton</t>
  </si>
  <si>
    <t>indonesia_16x16</t>
  </si>
  <si>
    <t>Indonesia</t>
  </si>
  <si>
    <t>3.3.3</t>
  </si>
  <si>
    <t>WaterSaturationModifiedIndonesiaButton</t>
  </si>
  <si>
    <t>modified_indonesia_16x16</t>
  </si>
  <si>
    <t>Modified Indonesia</t>
  </si>
  <si>
    <t>3.3.4</t>
  </si>
  <si>
    <t>WaterSaturationSimandouxButton</t>
  </si>
  <si>
    <t>simandoux_16x16</t>
  </si>
  <si>
    <t>Simandoux</t>
  </si>
  <si>
    <t>3.3.5</t>
  </si>
  <si>
    <t>WaterSaturationModifiedSimandouxButton</t>
  </si>
  <si>
    <t>modified_simandoux_16x16</t>
  </si>
  <si>
    <t>Modified Simandoux</t>
  </si>
  <si>
    <t>3.3.6</t>
  </si>
  <si>
    <t>WaterSaturationJuhaszButton</t>
  </si>
  <si>
    <t>juhasz_16x16</t>
  </si>
  <si>
    <t>Juhasz</t>
  </si>
  <si>
    <t>3.3.7</t>
  </si>
  <si>
    <t>WaterSaturationWaxman-SmitsButton</t>
  </si>
  <si>
    <t>waman_smits_16x16</t>
  </si>
  <si>
    <t>Waxman-Smits</t>
  </si>
  <si>
    <t>3.3.8</t>
  </si>
  <si>
    <t>WaterSaturationDualWaterButton</t>
  </si>
  <si>
    <t>dual_water_16x16</t>
  </si>
  <si>
    <t>Dual Water</t>
  </si>
  <si>
    <t>3.3.9</t>
  </si>
  <si>
    <t>WaterSaturationEffectiveButton</t>
  </si>
  <si>
    <t>effective_16x16</t>
  </si>
  <si>
    <t>Equivalent Effective Sw</t>
  </si>
  <si>
    <t>WaterSaturationNonPoroButton</t>
  </si>
  <si>
    <t>Non-poro Sw</t>
  </si>
  <si>
    <t>3.4</t>
  </si>
  <si>
    <t>CutoffandSummationButton</t>
  </si>
  <si>
    <t>cut_off_summation_32x32</t>
  </si>
  <si>
    <t>Summaries</t>
  </si>
  <si>
    <t>4</t>
  </si>
  <si>
    <t>Multi-MineralSolverToolbar</t>
  </si>
  <si>
    <t>Multi mineral solver</t>
  </si>
  <si>
    <t>4.1</t>
  </si>
  <si>
    <t>Multi-MineralSolverButton</t>
  </si>
  <si>
    <t>multi_mineral_solver_32x32</t>
  </si>
  <si>
    <t>Multi-Mineral Solver</t>
  </si>
  <si>
    <t>5</t>
  </si>
  <si>
    <t>BasementToolbar</t>
  </si>
  <si>
    <t>Basement</t>
  </si>
  <si>
    <t>5.1</t>
  </si>
  <si>
    <t>BasementDropdown</t>
  </si>
  <si>
    <t>basement_32x32</t>
  </si>
  <si>
    <t>5.1.1</t>
  </si>
  <si>
    <t>build_mineral_parameter_16x16</t>
  </si>
  <si>
    <t>Build mineral parameter</t>
  </si>
  <si>
    <t>5.1.2</t>
  </si>
  <si>
    <t>Multi-MineralSolverBasementButton</t>
  </si>
  <si>
    <t>build_mineral_parameter2_16x16</t>
  </si>
  <si>
    <t>Multi-mineral solver</t>
  </si>
  <si>
    <t>5.1.3</t>
  </si>
  <si>
    <t>BlockvalueButton</t>
  </si>
  <si>
    <t>block_value_16x16</t>
  </si>
  <si>
    <t>Block Parameter - Secondary Porosity </t>
  </si>
  <si>
    <t>5.1.5</t>
  </si>
  <si>
    <t>FracturePorosityButton</t>
  </si>
  <si>
    <t>fracture_porosity_16x16</t>
  </si>
  <si>
    <t>Fracture Porosity</t>
  </si>
  <si>
    <t>5.1.6</t>
  </si>
  <si>
    <t>FilteringFractureTypeandMicroMacroPorosityButton</t>
  </si>
  <si>
    <t>fft_mmp_16x16</t>
  </si>
  <si>
    <t>Filtering Macro and Micro zone</t>
  </si>
  <si>
    <t>5.1.7</t>
  </si>
  <si>
    <t>FractureZoneEstimationButton</t>
  </si>
  <si>
    <t>fraczone_basement_16x16</t>
  </si>
  <si>
    <t>Fracture Zone Estimation</t>
  </si>
  <si>
    <t>5.1.8</t>
  </si>
  <si>
    <t>ResidualWaterSaturationButton</t>
  </si>
  <si>
    <t>residual_water_saturation_16x16</t>
  </si>
  <si>
    <t>Residual Water Saturation</t>
  </si>
  <si>
    <t>5.1.9</t>
  </si>
  <si>
    <t>PermeabilityButton</t>
  </si>
  <si>
    <t>permeability_16x16</t>
  </si>
  <si>
    <t>Permeability</t>
  </si>
  <si>
    <t>5.1.10</t>
  </si>
  <si>
    <t>BasementSummationButton</t>
  </si>
  <si>
    <t>cutoff_and_summation_16x16</t>
  </si>
  <si>
    <t>Cutoff and Summation</t>
  </si>
  <si>
    <t xml:space="preserve">Tool box </t>
  </si>
  <si>
    <t>toolbox_32x32</t>
  </si>
  <si>
    <t>MSFlagformGRButton</t>
  </si>
  <si>
    <t>mechanical_stratigraphy_flag_form_gr_16x16</t>
  </si>
  <si>
    <t>Mechanical Stratigraphy Flag From GR</t>
  </si>
  <si>
    <t>Elastic Properties</t>
  </si>
  <si>
    <t>Dynamic Properties</t>
  </si>
  <si>
    <t>StaticYoungModulusDropdown</t>
  </si>
  <si>
    <t>static_young_modulus_32x32</t>
  </si>
  <si>
    <t>Static Young's Modulus</t>
  </si>
  <si>
    <t>SYMBradfordetal1998forSandButton</t>
  </si>
  <si>
    <t>static_young_modulus_16x16</t>
  </si>
  <si>
    <t>Bradford et al. (1998) for Sand</t>
  </si>
  <si>
    <t>Horsrud2001forShaleButton</t>
  </si>
  <si>
    <t>Horsrud (2001) for Shale</t>
  </si>
  <si>
    <t>Lacy1997Button</t>
  </si>
  <si>
    <t>Lacy (1997) for Sand</t>
  </si>
  <si>
    <t>SYM Combiner</t>
  </si>
  <si>
    <t>static_modules_32x32</t>
  </si>
  <si>
    <t>Static Moduli</t>
  </si>
  <si>
    <t>2.3.1</t>
  </si>
  <si>
    <t>StaticPoissonsRatioButton</t>
  </si>
  <si>
    <t>static_poisson_ratio_16x16</t>
  </si>
  <si>
    <t>Static Poisson's Ratio</t>
  </si>
  <si>
    <t>2.3.2</t>
  </si>
  <si>
    <t>static_bulk_and_shear_modulus_16x16</t>
  </si>
  <si>
    <t>Static Bulk and Shear Modulus</t>
  </si>
  <si>
    <t>2.4</t>
  </si>
  <si>
    <t>biot_coefficient_32x32</t>
  </si>
  <si>
    <t>Biot Coefficient</t>
  </si>
  <si>
    <t>2.4.1</t>
  </si>
  <si>
    <t>toolbox_16x16</t>
  </si>
  <si>
    <t>Mepro Alpha Model</t>
  </si>
  <si>
    <t>2.4.2</t>
  </si>
  <si>
    <t>Alpha combiner</t>
  </si>
  <si>
    <t>Rock Strength</t>
  </si>
  <si>
    <t>unconfined_ompressive_trength_32x32</t>
  </si>
  <si>
    <t>Unconfined Compressive Strength</t>
  </si>
  <si>
    <t>Asadietal2016forSandButton</t>
  </si>
  <si>
    <t>Asadi et al. (2016) for Sand</t>
  </si>
  <si>
    <t>Bradfordetal1998forSandButton</t>
  </si>
  <si>
    <t>Changetal20063forSandButton</t>
  </si>
  <si>
    <t>Chang et al. (2006) #3 for Sand</t>
  </si>
  <si>
    <t>Changetal20066forSandButton</t>
  </si>
  <si>
    <t>Chang et al. (2006) #6 for Sand </t>
  </si>
  <si>
    <t>Changetal20067forSandButton</t>
  </si>
  <si>
    <t>Chang et al. (2006) #7 for Sand</t>
  </si>
  <si>
    <t>Changetal20068forSandButton</t>
  </si>
  <si>
    <t>Chang et al. (2006) #8 for Sand</t>
  </si>
  <si>
    <t>Changetal200611forSandButton</t>
  </si>
  <si>
    <t>Chang et al. (2006) #11 for Sand</t>
  </si>
  <si>
    <t>Freyburg1972forSandButton</t>
  </si>
  <si>
    <t>Freyburg (1972) for Sand</t>
  </si>
  <si>
    <t>Lacy1997forSandButton</t>
  </si>
  <si>
    <t>McNally1987forSandButton</t>
  </si>
  <si>
    <t>McNally (1987) for Sand</t>
  </si>
  <si>
    <t>3.1.11</t>
  </si>
  <si>
    <t>Moosetal1999forSandButton</t>
  </si>
  <si>
    <t>Moos et al. (1999) for Sand</t>
  </si>
  <si>
    <t>3.1.12</t>
  </si>
  <si>
    <t>Plumb1994forSandButton</t>
  </si>
  <si>
    <t>Plumb (1994) for Sand</t>
  </si>
  <si>
    <t>3.1.13</t>
  </si>
  <si>
    <t>Verniketal1993forSandButton</t>
  </si>
  <si>
    <t>Vernik et al. (1993) for Sand</t>
  </si>
  <si>
    <t>3.1.14</t>
  </si>
  <si>
    <t>Changetal200613forShaleButton</t>
  </si>
  <si>
    <t>Chang et al. (2006) #13 for Shale</t>
  </si>
  <si>
    <t>3.1.15</t>
  </si>
  <si>
    <t>Changetal200614forShaleButton</t>
  </si>
  <si>
    <t>Chang et al. (2006) #14 for Shale</t>
  </si>
  <si>
    <t>3.1.16</t>
  </si>
  <si>
    <t>Changetal200615forShaleButton</t>
  </si>
  <si>
    <t>Chang et al. (2006) #15 for Shale</t>
  </si>
  <si>
    <t>3.1.17</t>
  </si>
  <si>
    <t>Changetal200618forShaleButton</t>
  </si>
  <si>
    <t>Chang et al. (2006) #18 for Shale</t>
  </si>
  <si>
    <t>3.1.18</t>
  </si>
  <si>
    <t>Changetal200621forShaleButton</t>
  </si>
  <si>
    <t>Chang et al. (2006) #21 for Shale</t>
  </si>
  <si>
    <t>3.1.19</t>
  </si>
  <si>
    <t>Horsrud2001fromDTforShaleButton</t>
  </si>
  <si>
    <t>Horsrud (2001) from DT for Shale</t>
  </si>
  <si>
    <t>3.1.20</t>
  </si>
  <si>
    <t>Horsrud2001fromEsforShaleButton</t>
  </si>
  <si>
    <t>Horsrud (2001) from Es for Shale</t>
  </si>
  <si>
    <t>3.1.21</t>
  </si>
  <si>
    <t>Horsrud2001fromPHIforShaleButton</t>
  </si>
  <si>
    <t>Horsrud (2001) from PHI for Shale</t>
  </si>
  <si>
    <t>3.1.22</t>
  </si>
  <si>
    <t>Khaksaretal2009forShaleButton</t>
  </si>
  <si>
    <t>Khaksar et al. (2009) for Shale</t>
  </si>
  <si>
    <t>3.1.23</t>
  </si>
  <si>
    <t>UCSLal1999forShaleButton</t>
  </si>
  <si>
    <t>Lal (1999) for Shale</t>
  </si>
  <si>
    <t>3.1.24</t>
  </si>
  <si>
    <t>LashkaripourandDusseault1993forShaleButton</t>
  </si>
  <si>
    <t>Lashkaripour and Dusseault (1993) for Shale</t>
  </si>
  <si>
    <t>3.1.25</t>
  </si>
  <si>
    <t>UCSCombinerButton</t>
  </si>
  <si>
    <t>sym_combiner_16x16</t>
  </si>
  <si>
    <t>UCS Combiner</t>
  </si>
  <si>
    <t>internal_friction_angle_32x32</t>
  </si>
  <si>
    <t>Internal Friction Angle</t>
  </si>
  <si>
    <t>WeingartenandPerkins1995forSandButton</t>
  </si>
  <si>
    <t>Weingarten and Perkins (1995) for Sand</t>
  </si>
  <si>
    <t>IFALal1999forShaleButton</t>
  </si>
  <si>
    <t>IFACombinerButton</t>
  </si>
  <si>
    <t>IFA Combiner </t>
  </si>
  <si>
    <t>cohension_from_ucs_ifa_32x32</t>
  </si>
  <si>
    <t>Cohension from UCS &amp; IFA</t>
  </si>
  <si>
    <t>3.5</t>
  </si>
  <si>
    <t>tensile_strength_from_ucs_32x32</t>
  </si>
  <si>
    <t>Tensile Strength from UCS</t>
  </si>
  <si>
    <t>Stresses</t>
  </si>
  <si>
    <t>pore_pressure_32x32</t>
  </si>
  <si>
    <t>Pore Pressure</t>
  </si>
  <si>
    <t>4.1.1</t>
  </si>
  <si>
    <t>pore_pressure_16x16</t>
  </si>
  <si>
    <t>4.1.2</t>
  </si>
  <si>
    <t>HydrostaticPressureButton</t>
  </si>
  <si>
    <t>4.2</t>
  </si>
  <si>
    <t>geomachenic_density_32x32</t>
  </si>
  <si>
    <t>Density Geomachenic</t>
  </si>
  <si>
    <t>4.2.1</t>
  </si>
  <si>
    <t>Extrapolation</t>
  </si>
  <si>
    <t>4.2.2</t>
  </si>
  <si>
    <t>Gardner</t>
  </si>
  <si>
    <t>4.2.3</t>
  </si>
  <si>
    <t>Bellotti for Consolidated Soil</t>
  </si>
  <si>
    <t>4.2.4</t>
  </si>
  <si>
    <t>Bellotti for Unconsolidated Soil</t>
  </si>
  <si>
    <t>4.2.5</t>
  </si>
  <si>
    <t>Lindseth</t>
  </si>
  <si>
    <t>4.2.6</t>
  </si>
  <si>
    <t>Linear</t>
  </si>
  <si>
    <t>4.2.7</t>
  </si>
  <si>
    <t xml:space="preserve">Power Law </t>
  </si>
  <si>
    <t>4.2.8</t>
  </si>
  <si>
    <t>Density Combiner</t>
  </si>
  <si>
    <t>4.3</t>
  </si>
  <si>
    <t>overburden_stress_32x32</t>
  </si>
  <si>
    <t>Overburden Stress</t>
  </si>
  <si>
    <t>4.4</t>
  </si>
  <si>
    <t>MinimumHorizontalStressDropdown</t>
  </si>
  <si>
    <t>minimum_horizontal_stress_32x32</t>
  </si>
  <si>
    <t>Minimum Horizontal Stress</t>
  </si>
  <si>
    <t>4.4.1</t>
  </si>
  <si>
    <t>HubbertandWillis1957Button</t>
  </si>
  <si>
    <t>Hubbert and Willis (1957)</t>
  </si>
  <si>
    <t>4.4.2</t>
  </si>
  <si>
    <t>Eaton1969Button</t>
  </si>
  <si>
    <t>Eaton (1969)</t>
  </si>
  <si>
    <t>4.4.3</t>
  </si>
  <si>
    <t>MinESRandTerzaghiEffectiveStressButton</t>
  </si>
  <si>
    <t>ESR and Terzaghi Effective Stress</t>
  </si>
  <si>
    <t>4.4.4</t>
  </si>
  <si>
    <t>MinESRandBiotCoefficientButton</t>
  </si>
  <si>
    <t>ESR and Biot Coefficient</t>
  </si>
  <si>
    <t>4.4.5</t>
  </si>
  <si>
    <t>PoroElasticUniaxialStrainModelButton</t>
  </si>
  <si>
    <t>Poro-Elastic Uniaxial Strain Model</t>
  </si>
  <si>
    <t>4.5</t>
  </si>
  <si>
    <t>maximum_horizontal_stress_32x32</t>
  </si>
  <si>
    <t>Maximum Horizontal Stress</t>
  </si>
  <si>
    <t>4.5.1</t>
  </si>
  <si>
    <t>Function of SHmin</t>
  </si>
  <si>
    <t>4.5.2</t>
  </si>
  <si>
    <t>4.5.3</t>
  </si>
  <si>
    <t>Wellbore Stability</t>
  </si>
  <si>
    <t>Wellbore Stability Model</t>
  </si>
  <si>
    <t>flow_unit _analysis_32x32</t>
  </si>
  <si>
    <t>Reservoir</t>
  </si>
  <si>
    <t>flow_unit_analysis_32x32</t>
  </si>
  <si>
    <t>HfuAnalysis</t>
  </si>
  <si>
    <t/>
  </si>
  <si>
    <t>Hydraulic Flow Unit</t>
  </si>
  <si>
    <t>FpaAnalysis</t>
  </si>
  <si>
    <t>Formation Pressure</t>
  </si>
  <si>
    <t>Saturation Height Modeling</t>
  </si>
  <si>
    <t>DataCorrectionDropdown</t>
  </si>
  <si>
    <t>Dropdown</t>
  </si>
  <si>
    <t>datacorection_32x32</t>
  </si>
  <si>
    <t>Data Correction</t>
  </si>
  <si>
    <t>datacorection_16x16</t>
  </si>
  <si>
    <t>Stress Correction</t>
  </si>
  <si>
    <t>Clay Bound Correction</t>
  </si>
  <si>
    <t>2.1.3</t>
  </si>
  <si>
    <t>Pore Size Distribution</t>
  </si>
  <si>
    <t>2.1.4</t>
  </si>
  <si>
    <t>Data Transformation</t>
  </si>
  <si>
    <t>build_pc_model_32x32</t>
  </si>
  <si>
    <t>Build Pc Model</t>
  </si>
  <si>
    <t>Build Pc &amp;nbsp; Model</t>
  </si>
  <si>
    <t>saturation_height_function_32x32</t>
  </si>
  <si>
    <t>Saturation Height Function</t>
  </si>
  <si>
    <t>Apply Pc Model</t>
  </si>
  <si>
    <t>ToolkitToolbar</t>
  </si>
  <si>
    <t>Toolkit</t>
  </si>
  <si>
    <t>MachineLearningButton</t>
  </si>
  <si>
    <t>open_model_32x32</t>
  </si>
  <si>
    <t>Open Model</t>
  </si>
  <si>
    <t>RegressiontoolkitButton</t>
  </si>
  <si>
    <t>multilinerregression_32x32</t>
  </si>
  <si>
    <t>Regression Model</t>
  </si>
  <si>
    <t>ClassificationtoolkitButton</t>
  </si>
  <si>
    <t>classification_toolkit_32x32</t>
  </si>
  <si>
    <t>Classification Model</t>
  </si>
  <si>
    <t>PermeabilityAIANFISButton</t>
  </si>
  <si>
    <t>permeability_ai_anfis_32x32</t>
  </si>
  <si>
    <t>Permeability AI ANFIS</t>
  </si>
  <si>
    <t>PermeabilityAIHIMPEButton</t>
  </si>
  <si>
    <t>permeability_ai_himpe_32x32</t>
  </si>
  <si>
    <t>Permeability AI HIMPE</t>
  </si>
  <si>
    <t>DepofaciesPredictorToolbar</t>
  </si>
  <si>
    <t>Depofacies Predictor</t>
  </si>
  <si>
    <t>UnitBreakdownButton</t>
  </si>
  <si>
    <t>unit_breakdown_32x32</t>
  </si>
  <si>
    <t xml:space="preserve">Unit Breakdown </t>
  </si>
  <si>
    <t>ClExpertRulesButton</t>
  </si>
  <si>
    <t>expert_rules_32x32</t>
  </si>
  <si>
    <t>Expert Rules</t>
  </si>
  <si>
    <t>HelpToolbar</t>
  </si>
  <si>
    <t>Help</t>
  </si>
  <si>
    <t>ChatButton</t>
  </si>
  <si>
    <t>help_32x32</t>
  </si>
  <si>
    <t>Online support</t>
  </si>
  <si>
    <t>DocumentationButton</t>
  </si>
  <si>
    <t>documentation_32x32</t>
  </si>
  <si>
    <t>User Guide</t>
  </si>
  <si>
    <t>UnlockButton</t>
  </si>
  <si>
    <t>unlock1_32x32</t>
  </si>
  <si>
    <t>Unlock</t>
  </si>
  <si>
    <t>wiTabs</t>
  </si>
  <si>
    <t>Working</t>
  </si>
  <si>
    <t>!projectLoaded</t>
  </si>
  <si>
    <t>wiSlidingbar</t>
  </si>
  <si>
    <t>info_frp_32x32</t>
  </si>
  <si>
    <t>Workflows</t>
  </si>
  <si>
    <t>InterpretationModel</t>
  </si>
  <si>
    <t>wiList</t>
  </si>
  <si>
    <t>Outputs</t>
  </si>
  <si>
    <t>Name</t>
  </si>
  <si>
    <t>Done?</t>
  </si>
  <si>
    <t>ProjectTab</t>
  </si>
  <si>
    <t>confirm dialog</t>
  </si>
  <si>
    <t>Unit Settings</t>
  </si>
  <si>
    <t>Exit</t>
  </si>
  <si>
    <t>WellTab</t>
  </si>
  <si>
    <t>Add New</t>
  </si>
  <si>
    <t>Well Header</t>
  </si>
  <si>
    <t>Depth Conversion</t>
  </si>
  <si>
    <t>Curve Alias</t>
  </si>
  <si>
    <t>Family Edit</t>
  </si>
  <si>
    <t>Input/Output</t>
  </si>
  <si>
    <t>Import ASCII</t>
  </si>
  <si>
    <t>Import Multi ASCII</t>
  </si>
  <si>
    <t>Import LAS</t>
  </si>
  <si>
    <t>Import Multi LAS</t>
  </si>
  <si>
    <t>Interval/Core Loader</t>
  </si>
  <si>
    <t>Multi-well Core Loader</t>
  </si>
  <si>
    <t>Import Well Header</t>
  </si>
  <si>
    <t>Import Well Top</t>
  </si>
  <si>
    <t>Export ASCII</t>
  </si>
  <si>
    <t>Export Multi ASCII</t>
  </si>
  <si>
    <t>Export LAS</t>
  </si>
  <si>
    <t>Export Multi LAS</t>
  </si>
  <si>
    <t>Export Core Data</t>
  </si>
  <si>
    <t>Export Well Header</t>
  </si>
  <si>
    <t>Export Well Top</t>
  </si>
  <si>
    <t>DataAnalysisTab</t>
  </si>
  <si>
    <t>Blank Log plot</t>
  </si>
  <si>
    <t>Density Neutron</t>
  </si>
  <si>
    <t>Resistivity Sonic</t>
  </si>
  <si>
    <t>3 Tracks Blank</t>
  </si>
  <si>
    <t>Input Curve</t>
  </si>
  <si>
    <t>Litho + Syn.Curve</t>
  </si>
  <si>
    <t>Syn.Curve</t>
  </si>
  <si>
    <t>Cross Plot</t>
  </si>
  <si>
    <t>Blank Cross Plot</t>
  </si>
  <si>
    <t>Sonic PHI_TOTAL</t>
  </si>
  <si>
    <t>Neutron Density</t>
  </si>
  <si>
    <t>Neutron Gamma</t>
  </si>
  <si>
    <t>Sonic Gamma</t>
  </si>
  <si>
    <t>NeuTron Sonic</t>
  </si>
  <si>
    <t>Denity Gamma</t>
  </si>
  <si>
    <t>NeuTron Rt</t>
  </si>
  <si>
    <t>Density Sonic</t>
  </si>
  <si>
    <t>Density Rt</t>
  </si>
  <si>
    <t>Sonic Density</t>
  </si>
  <si>
    <t>Sonic Rt</t>
  </si>
  <si>
    <t>RtRx0</t>
  </si>
  <si>
    <t>Pickett</t>
  </si>
  <si>
    <t>PHI_TOTAL</t>
  </si>
  <si>
    <t>Histogram More</t>
  </si>
  <si>
    <t>Sallow Resistivity</t>
  </si>
  <si>
    <t>MSFL Histogram</t>
  </si>
  <si>
    <t>DataProcessing</t>
  </si>
  <si>
    <t>Add Curve</t>
  </si>
  <si>
    <t>Interactive Curve Edit</t>
  </si>
  <si>
    <t>Interactive Baseline Shift</t>
  </si>
  <si>
    <t>Split Curve</t>
  </si>
  <si>
    <t>Split Curves</t>
  </si>
  <si>
    <t>Interactive Curve Split</t>
  </si>
  <si>
    <t>Merge Curves</t>
  </si>
  <si>
    <t>Curves Header</t>
  </si>
  <si>
    <t>Fill Data Gaps</t>
  </si>
  <si>
    <t>Curve Derivative</t>
  </si>
  <si>
    <t>Curve Rescale</t>
  </si>
  <si>
    <t>Curve Comrarison</t>
  </si>
  <si>
    <t>Curve Average</t>
  </si>
  <si>
    <t>Formation Resistivity</t>
  </si>
  <si>
    <t>Badhole/Coal/Salt</t>
  </si>
  <si>
    <t>User Formula</t>
  </si>
  <si>
    <t>User Program</t>
  </si>
  <si>
    <t>Python Program</t>
  </si>
  <si>
    <t>TVD Conversion</t>
  </si>
  <si>
    <t>PCA Analysis</t>
  </si>
  <si>
    <t>Neural Network</t>
  </si>
  <si>
    <t>Edit Zones</t>
  </si>
  <si>
    <t>Input Curves</t>
  </si>
  <si>
    <t>Input Fuid</t>
  </si>
  <si>
    <t>Build Mineral Parameters</t>
  </si>
  <si>
    <t>Input Mineral Zones</t>
  </si>
  <si>
    <t>Clay Minerals Volume</t>
  </si>
  <si>
    <t>Fracture-Vug Porosity</t>
  </si>
  <si>
    <t>Open Porosity</t>
  </si>
  <si>
    <t>SecondaryPorosity</t>
  </si>
  <si>
    <t>Filtering Fracture</t>
  </si>
  <si>
    <t>Micro &amp; Macro Porosity</t>
  </si>
  <si>
    <t>Filtering</t>
  </si>
  <si>
    <t>Basic Analysis</t>
  </si>
  <si>
    <t>Clay Volume</t>
  </si>
  <si>
    <t>Porosity &amp; Water Saturation</t>
  </si>
  <si>
    <t>About</t>
  </si>
  <si>
    <t>wiTreeview</t>
  </si>
  <si>
    <t>Properties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</si>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</sst>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charset val="1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sz val="11"/>
      <color rgb="FF222222"/>
      <name val="Menlo"/>
      <family val="2"/>
    </font>
    <font>
      <b/>
      <sz val="11"/>
      <color rgb="FF000000"/>
      <name val="Arial"/>
      <family val="2"/>
    </font>
    <font>
      <sz val="13"/>
      <color rgb="FFFFFFFF"/>
      <name val="Arial"/>
      <family val="2"/>
    </font>
    <font>
      <sz val="9"/>
      <color rgb="FF000000"/>
      <name val="Arial"/>
    </font>
    <font>
      <sz val="9"/>
      <color rgb="FFFFFFFF"/>
      <name val="Arial"/>
    </font>
    <font>
      <sz val="11"/>
      <color rgb="FFFFFFFF"/>
      <name val="Arial"/>
      <family val="2"/>
    </font>
    <font>
      <sz val="11"/>
      <color rgb="FF000000"/>
      <name val="Arial"/>
    </font>
    <font>
      <sz val="11"/>
      <color theme="0"/>
      <name val="Arial"/>
      <family val="2"/>
    </font>
    <font>
      <sz val="13"/>
      <color theme="0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3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rgb="FF70AD47"/>
        <bgColor rgb="FF548235"/>
      </patternFill>
    </fill>
    <fill>
      <patternFill patternType="solid">
        <fgColor rgb="FFED7D31"/>
        <bgColor rgb="FFFF8080"/>
      </patternFill>
    </fill>
    <fill>
      <patternFill patternType="solid">
        <fgColor rgb="FF00C3CA"/>
        <bgColor rgb="FF548235"/>
      </patternFill>
    </fill>
    <fill>
      <patternFill patternType="solid">
        <fgColor rgb="FF00C3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6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55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left" indent="4"/>
    </xf>
    <xf numFmtId="0" fontId="0" fillId="0" borderId="0" xfId="0" applyAlignment="1">
      <alignment horizontal="left" indent="15"/>
    </xf>
    <xf numFmtId="49" fontId="0" fillId="3" borderId="0" xfId="0" applyNumberFormat="1" applyFill="1" applyAlignment="1">
      <alignment horizontal="left" indent="4"/>
    </xf>
    <xf numFmtId="0" fontId="0" fillId="3" borderId="0" xfId="0" applyFill="1" applyAlignment="1">
      <alignment horizontal="left" indent="15"/>
    </xf>
    <xf numFmtId="0" fontId="0" fillId="3" borderId="0" xfId="0" applyFill="1"/>
    <xf numFmtId="49" fontId="0" fillId="0" borderId="0" xfId="0" applyNumberFormat="1" applyAlignment="1">
      <alignment horizontal="left" indent="7"/>
    </xf>
    <xf numFmtId="0" fontId="0" fillId="0" borderId="0" xfId="0" applyAlignment="1">
      <alignment horizontal="left" indent="4"/>
    </xf>
    <xf numFmtId="0" fontId="1" fillId="0" borderId="0" xfId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9" fontId="0" fillId="0" borderId="0" xfId="0" applyNumberForma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/>
    </xf>
    <xf numFmtId="49" fontId="0" fillId="4" borderId="0" xfId="0" applyNumberForma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0" borderId="0" xfId="0" applyFont="1"/>
    <xf numFmtId="0" fontId="5" fillId="0" borderId="0" xfId="0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49" fontId="8" fillId="5" borderId="0" xfId="0" applyNumberFormat="1" applyFont="1" applyFill="1" applyAlignment="1">
      <alignment horizontal="left"/>
    </xf>
    <xf numFmtId="49" fontId="4" fillId="4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2" fillId="6" borderId="0" xfId="0" applyFont="1" applyFill="1"/>
    <xf numFmtId="0" fontId="3" fillId="6" borderId="0" xfId="0" applyFont="1" applyFill="1"/>
    <xf numFmtId="49" fontId="4" fillId="6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2" fillId="7" borderId="0" xfId="0" applyFont="1" applyFill="1"/>
    <xf numFmtId="0" fontId="3" fillId="7" borderId="0" xfId="0" applyFont="1" applyFill="1"/>
    <xf numFmtId="49" fontId="4" fillId="7" borderId="0" xfId="0" applyNumberFormat="1" applyFont="1" applyFill="1" applyAlignment="1">
      <alignment horizontal="center"/>
    </xf>
    <xf numFmtId="49" fontId="4" fillId="8" borderId="0" xfId="0" applyNumberFormat="1" applyFont="1" applyFill="1" applyAlignment="1">
      <alignment horizontal="left"/>
    </xf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3" fillId="8" borderId="0" xfId="0" applyFont="1" applyFill="1"/>
    <xf numFmtId="49" fontId="4" fillId="8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left"/>
    </xf>
    <xf numFmtId="0" fontId="0" fillId="9" borderId="0" xfId="0" applyFill="1"/>
    <xf numFmtId="0" fontId="4" fillId="9" borderId="0" xfId="0" applyFont="1" applyFill="1"/>
    <xf numFmtId="0" fontId="2" fillId="9" borderId="0" xfId="0" applyFont="1" applyFill="1"/>
    <xf numFmtId="0" fontId="3" fillId="9" borderId="0" xfId="0" applyFont="1" applyFill="1"/>
    <xf numFmtId="49" fontId="4" fillId="10" borderId="0" xfId="0" applyNumberFormat="1" applyFont="1" applyFill="1" applyAlignment="1">
      <alignment horizontal="left"/>
    </xf>
    <xf numFmtId="0" fontId="0" fillId="10" borderId="0" xfId="0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49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left" indent="15"/>
    </xf>
    <xf numFmtId="49" fontId="4" fillId="11" borderId="0" xfId="0" applyNumberFormat="1" applyFont="1" applyFill="1" applyAlignment="1">
      <alignment horizontal="center"/>
    </xf>
    <xf numFmtId="0" fontId="0" fillId="11" borderId="0" xfId="0" applyFill="1"/>
    <xf numFmtId="0" fontId="4" fillId="11" borderId="0" xfId="0" applyFont="1" applyFill="1"/>
    <xf numFmtId="0" fontId="2" fillId="11" borderId="0" xfId="0" applyFont="1" applyFill="1"/>
    <xf numFmtId="0" fontId="3" fillId="11" borderId="0" xfId="0" applyFont="1" applyFill="1"/>
    <xf numFmtId="49" fontId="5" fillId="0" borderId="0" xfId="0" applyNumberFormat="1" applyFont="1" applyAlignment="1">
      <alignment horizontal="left"/>
    </xf>
    <xf numFmtId="0" fontId="12" fillId="12" borderId="0" xfId="0" applyFont="1" applyFill="1"/>
    <xf numFmtId="0" fontId="8" fillId="13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12" borderId="0" xfId="0" applyFont="1" applyFill="1" applyAlignment="1">
      <alignment horizontal="left"/>
    </xf>
    <xf numFmtId="0" fontId="14" fillId="12" borderId="0" xfId="0" applyFont="1" applyFill="1"/>
    <xf numFmtId="0" fontId="13" fillId="13" borderId="0" xfId="0" applyFont="1" applyFill="1" applyAlignment="1">
      <alignment horizontal="left"/>
    </xf>
    <xf numFmtId="0" fontId="13" fillId="13" borderId="0" xfId="0" applyFont="1" applyFill="1"/>
    <xf numFmtId="0" fontId="13" fillId="12" borderId="0" xfId="0" applyFont="1" applyFill="1"/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horizontal="center"/>
    </xf>
    <xf numFmtId="49" fontId="14" fillId="12" borderId="0" xfId="0" applyNumberFormat="1" applyFont="1" applyFill="1" applyAlignment="1">
      <alignment horizontal="center"/>
    </xf>
    <xf numFmtId="49" fontId="13" fillId="13" borderId="0" xfId="0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14" borderId="0" xfId="0" applyNumberFormat="1" applyFont="1" applyFill="1"/>
    <xf numFmtId="0" fontId="5" fillId="14" borderId="0" xfId="0" applyFont="1" applyFill="1" applyAlignment="1">
      <alignment horizontal="left"/>
    </xf>
    <xf numFmtId="0" fontId="5" fillId="14" borderId="0" xfId="0" applyFont="1" applyFill="1"/>
    <xf numFmtId="0" fontId="8" fillId="14" borderId="0" xfId="0" applyFont="1" applyFill="1"/>
    <xf numFmtId="49" fontId="5" fillId="14" borderId="0" xfId="0" applyNumberFormat="1" applyFont="1" applyFill="1" applyAlignment="1">
      <alignment horizontal="left"/>
    </xf>
    <xf numFmtId="49" fontId="5" fillId="14" borderId="0" xfId="0" applyNumberFormat="1" applyFont="1" applyFill="1" applyAlignment="1">
      <alignment horizontal="center"/>
    </xf>
    <xf numFmtId="49" fontId="15" fillId="12" borderId="0" xfId="0" applyNumberFormat="1" applyFont="1" applyFill="1" applyAlignment="1">
      <alignment horizontal="left"/>
    </xf>
    <xf numFmtId="0" fontId="15" fillId="12" borderId="0" xfId="0" applyFont="1" applyFill="1"/>
    <xf numFmtId="0" fontId="15" fillId="12" borderId="0" xfId="0" applyFont="1" applyFill="1" applyAlignment="1">
      <alignment horizontal="left"/>
    </xf>
    <xf numFmtId="49" fontId="15" fillId="12" borderId="0" xfId="0" applyNumberFormat="1" applyFont="1" applyFill="1"/>
    <xf numFmtId="0" fontId="16" fillId="14" borderId="0" xfId="0" applyFont="1" applyFill="1"/>
    <xf numFmtId="49" fontId="16" fillId="14" borderId="0" xfId="0" applyNumberFormat="1" applyFont="1" applyFill="1" applyAlignment="1">
      <alignment horizontal="left"/>
    </xf>
    <xf numFmtId="49" fontId="16" fillId="14" borderId="0" xfId="0" applyNumberFormat="1" applyFont="1" applyFill="1"/>
    <xf numFmtId="49" fontId="5" fillId="13" borderId="0" xfId="0" applyNumberFormat="1" applyFont="1" applyFill="1" applyAlignment="1">
      <alignment horizontal="left"/>
    </xf>
    <xf numFmtId="0" fontId="5" fillId="13" borderId="0" xfId="0" applyFont="1" applyFill="1"/>
    <xf numFmtId="0" fontId="16" fillId="13" borderId="0" xfId="0" applyFont="1" applyFill="1"/>
    <xf numFmtId="49" fontId="5" fillId="13" borderId="0" xfId="0" applyNumberFormat="1" applyFont="1" applyFill="1"/>
    <xf numFmtId="0" fontId="5" fillId="13" borderId="0" xfId="0" applyFont="1" applyFill="1" applyAlignment="1">
      <alignment horizontal="left"/>
    </xf>
    <xf numFmtId="0" fontId="11" fillId="13" borderId="0" xfId="0" applyFont="1" applyFill="1"/>
    <xf numFmtId="0" fontId="0" fillId="14" borderId="0" xfId="0" applyFill="1"/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8" fillId="0" borderId="0" xfId="0" applyFont="1" applyFill="1"/>
    <xf numFmtId="0" fontId="14" fillId="0" borderId="0" xfId="0" applyFont="1" applyFill="1"/>
    <xf numFmtId="0" fontId="12" fillId="0" borderId="0" xfId="0" applyFont="1" applyFill="1"/>
    <xf numFmtId="49" fontId="17" fillId="15" borderId="0" xfId="0" applyNumberFormat="1" applyFont="1" applyFill="1" applyAlignment="1">
      <alignment horizontal="left"/>
    </xf>
    <xf numFmtId="0" fontId="17" fillId="15" borderId="0" xfId="0" applyFont="1" applyFill="1" applyAlignment="1">
      <alignment horizontal="left"/>
    </xf>
    <xf numFmtId="0" fontId="17" fillId="15" borderId="0" xfId="0" applyFont="1" applyFill="1"/>
    <xf numFmtId="0" fontId="18" fillId="15" borderId="0" xfId="0" applyFont="1" applyFill="1"/>
    <xf numFmtId="49" fontId="5" fillId="10" borderId="0" xfId="0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0" borderId="0" xfId="0" applyFont="1" applyFill="1"/>
    <xf numFmtId="0" fontId="8" fillId="10" borderId="0" xfId="0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49" fontId="19" fillId="4" borderId="0" xfId="0" applyNumberFormat="1" applyFont="1" applyFill="1"/>
    <xf numFmtId="0" fontId="19" fillId="5" borderId="0" xfId="0" applyFont="1" applyFill="1" applyAlignment="1">
      <alignment horizontal="left"/>
    </xf>
    <xf numFmtId="0" fontId="19" fillId="4" borderId="0" xfId="0" applyFont="1" applyFill="1"/>
    <xf numFmtId="0" fontId="19" fillId="5" borderId="0" xfId="0" applyFont="1" applyFill="1"/>
    <xf numFmtId="49" fontId="19" fillId="5" borderId="0" xfId="0" applyNumberFormat="1" applyFont="1" applyFill="1"/>
    <xf numFmtId="0" fontId="20" fillId="0" borderId="0" xfId="0" applyFont="1"/>
    <xf numFmtId="49" fontId="8" fillId="16" borderId="0" xfId="0" applyNumberFormat="1" applyFont="1" applyFill="1"/>
    <xf numFmtId="0" fontId="8" fillId="16" borderId="0" xfId="0" applyFont="1" applyFill="1" applyAlignment="1">
      <alignment horizontal="left"/>
    </xf>
    <xf numFmtId="0" fontId="8" fillId="16" borderId="0" xfId="0" applyFont="1" applyFill="1"/>
    <xf numFmtId="0" fontId="0" fillId="16" borderId="0" xfId="0" applyFill="1"/>
    <xf numFmtId="0" fontId="8" fillId="0" borderId="0" xfId="0" applyNumberFormat="1" applyFont="1"/>
    <xf numFmtId="0" fontId="8" fillId="16" borderId="0" xfId="0" applyNumberFormat="1" applyFont="1" applyFill="1"/>
    <xf numFmtId="0" fontId="0" fillId="0" borderId="0" xfId="0" applyNumberFormat="1"/>
    <xf numFmtId="0" fontId="8" fillId="5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1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235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3CA"/>
      <color rgb="FFFF6669"/>
      <color rgb="FFF898AC"/>
      <color rgb="FF954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abSelected="1" zoomScaleNormal="100" workbookViewId="0">
      <selection activeCell="B18" sqref="B18"/>
    </sheetView>
  </sheetViews>
  <sheetFormatPr defaultColWidth="9" defaultRowHeight="15"/>
  <cols>
    <col min="1" max="1" width="18.42578125" customWidth="1"/>
    <col min="2" max="2" width="30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s="1" t="s">
        <v>6</v>
      </c>
      <c r="D2" s="1"/>
    </row>
    <row r="3" spans="1:4">
      <c r="A3" s="10">
        <v>1.1000000000000001</v>
      </c>
      <c r="B3" s="11" t="s">
        <v>7</v>
      </c>
      <c r="C3" t="s">
        <v>8</v>
      </c>
    </row>
    <row r="4" spans="1:4">
      <c r="A4" s="10">
        <v>1.2</v>
      </c>
      <c r="B4" s="11" t="s">
        <v>9</v>
      </c>
      <c r="C4" t="s">
        <v>8</v>
      </c>
    </row>
    <row r="5" spans="1:4">
      <c r="A5" s="10">
        <v>1.3</v>
      </c>
      <c r="B5" s="11" t="s">
        <v>10</v>
      </c>
      <c r="C5" t="s">
        <v>8</v>
      </c>
    </row>
    <row r="6" spans="1:4">
      <c r="A6" s="10">
        <v>1.4</v>
      </c>
      <c r="B6" s="11" t="s">
        <v>11</v>
      </c>
      <c r="C6" t="s">
        <v>8</v>
      </c>
    </row>
    <row r="7" spans="1:4">
      <c r="A7" s="10">
        <v>1.5</v>
      </c>
      <c r="B7" s="11" t="s">
        <v>12</v>
      </c>
      <c r="C7" t="s">
        <v>8</v>
      </c>
    </row>
    <row r="8" spans="1:4">
      <c r="A8" s="10">
        <v>1.6</v>
      </c>
      <c r="B8" s="11" t="s">
        <v>13</v>
      </c>
      <c r="C8" t="s">
        <v>8</v>
      </c>
    </row>
    <row r="9" spans="1:4">
      <c r="A9" s="10">
        <v>1.7</v>
      </c>
      <c r="B9" s="11" t="s">
        <v>14</v>
      </c>
      <c r="C9" t="s">
        <v>8</v>
      </c>
    </row>
    <row r="10" spans="1:4">
      <c r="A10" s="10">
        <v>1.8</v>
      </c>
      <c r="B10" s="11" t="s">
        <v>15</v>
      </c>
      <c r="C10" t="s">
        <v>8</v>
      </c>
    </row>
    <row r="11" spans="1:4">
      <c r="A11" s="10">
        <v>1.9</v>
      </c>
      <c r="B11" s="154" t="s">
        <v>16</v>
      </c>
      <c r="C11" t="s">
        <v>8</v>
      </c>
    </row>
    <row r="12" spans="1:4">
      <c r="A12" s="10">
        <v>1.1100000000000001</v>
      </c>
      <c r="B12" s="11" t="s">
        <v>17</v>
      </c>
      <c r="C12" t="s">
        <v>8</v>
      </c>
    </row>
  </sheetData>
  <hyperlinks>
    <hyperlink ref="B3" location="HomeTab!A1" display="HomeTab" xr:uid="{00000000-0004-0000-0100-000000000000}"/>
    <hyperlink ref="B5" location="PlotTab!A1" display="PlotTab" xr:uid="{00000000-0004-0000-0100-000001000000}"/>
    <hyperlink ref="B6" location="DataProcessingTab!A1" display="DataProcessingTab" xr:uid="{00000000-0004-0000-0100-000003000000}"/>
    <hyperlink ref="B7" location="PetrophysicsTab!A1" display="PetrophysicsTab" xr:uid="{00000000-0004-0000-0100-000004000000}"/>
    <hyperlink ref="B10" location="ArtificialIntelligenceTab!A1" display="ArtificialIntelligenceTab" xr:uid="{00000000-0004-0000-0100-000005000000}"/>
    <hyperlink ref="B8" location="GeomechanicsTab!A1" display="GeomechanicsTab" xr:uid="{8DE1E565-C796-4D87-AADB-AB205CA068DC}"/>
    <hyperlink ref="B9" location="ReservoirTab!A1" display="ReservoirTab" xr:uid="{838FD395-4E70-4D41-887C-668AADE7F47E}"/>
    <hyperlink ref="B12" location="HelpTab!A1" display="HelpTab" xr:uid="{76CDF190-B898-4CD5-BFD5-84DCF78D5890}"/>
    <hyperlink ref="B11" location="ExternalAppsTab!A1" display="ExternalAppsTab" xr:uid="{A91DFA7A-E6B3-4ED3-B88C-4F7E46F1BB9A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P39"/>
  <sheetViews>
    <sheetView zoomScaleNormal="100" workbookViewId="0">
      <selection activeCell="A2" sqref="A2"/>
    </sheetView>
  </sheetViews>
  <sheetFormatPr defaultColWidth="9" defaultRowHeight="15"/>
  <cols>
    <col min="1" max="1" width="18.42578125" style="2" customWidth="1"/>
    <col min="2" max="2" width="37" style="16" bestFit="1" customWidth="1"/>
    <col min="3" max="3" width="8.7109375" customWidth="1"/>
    <col min="4" max="4" width="19.140625" customWidth="1"/>
    <col min="5" max="5" width="37.85546875" customWidth="1"/>
    <col min="6" max="6" width="38.140625" customWidth="1"/>
    <col min="7" max="7" width="22.28515625" customWidth="1"/>
    <col min="8" max="1025" width="8.7109375" customWidth="1"/>
  </cols>
  <sheetData>
    <row r="1" spans="1:16">
      <c r="A1" s="2" t="s">
        <v>0</v>
      </c>
      <c r="B1" s="16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s="15" t="s">
        <v>35</v>
      </c>
    </row>
    <row r="2" spans="1:16">
      <c r="A2" s="3"/>
      <c r="B2" s="17" t="s">
        <v>825</v>
      </c>
      <c r="C2" s="1" t="s">
        <v>37</v>
      </c>
      <c r="D2" s="1" t="s">
        <v>38</v>
      </c>
      <c r="E2" s="1"/>
      <c r="F2" s="1"/>
      <c r="G2" s="14" t="s">
        <v>826</v>
      </c>
      <c r="H2" s="1"/>
      <c r="I2" s="1"/>
      <c r="J2" s="1" t="s">
        <v>40</v>
      </c>
      <c r="K2" s="1"/>
      <c r="L2" s="1"/>
      <c r="M2" s="1"/>
      <c r="N2" s="1"/>
      <c r="O2" s="1"/>
      <c r="P2" s="1"/>
    </row>
    <row r="3" spans="1:16" ht="15.75">
      <c r="A3" s="19"/>
      <c r="B3" s="16" t="s">
        <v>827</v>
      </c>
      <c r="C3" t="s">
        <v>43</v>
      </c>
      <c r="D3" s="15" t="str">
        <f t="shared" ref="D3:D6" si="0">REPLACE(C3,1,2,"")</f>
        <v>Button</v>
      </c>
      <c r="E3" s="15" t="s">
        <v>828</v>
      </c>
      <c r="F3" s="12" t="str">
        <f>SUBSTITUTE(E3,"_","-")</f>
        <v>open-model-32x32</v>
      </c>
      <c r="G3" s="13" t="s">
        <v>829</v>
      </c>
      <c r="H3" t="str">
        <f>IF(ISNUMBER(SEARCH("16x16",E3)),"icon-left","")</f>
        <v/>
      </c>
      <c r="J3" t="s">
        <v>40</v>
      </c>
      <c r="K3" t="str">
        <f>_xlfn.CONCAT("isButtonDisabled('",B3,"')", IF(O3=TRUE, " || !projectLoaded",))</f>
        <v>isButtonDisabled('MachineLearningButton') || !projectLoaded</v>
      </c>
      <c r="L3" s="15" t="s">
        <v>46</v>
      </c>
      <c r="O3" t="b">
        <v>1</v>
      </c>
    </row>
    <row r="4" spans="1:16" ht="15.75">
      <c r="A4" s="19"/>
      <c r="B4" s="16" t="s">
        <v>830</v>
      </c>
      <c r="C4" t="s">
        <v>43</v>
      </c>
      <c r="D4" s="15" t="str">
        <f t="shared" si="0"/>
        <v>Button</v>
      </c>
      <c r="E4" s="15" t="s">
        <v>831</v>
      </c>
      <c r="F4" s="12" t="str">
        <f>SUBSTITUTE(E4,"_","-")</f>
        <v>multilinerregression-32x32</v>
      </c>
      <c r="G4" s="13" t="s">
        <v>832</v>
      </c>
      <c r="H4" t="str">
        <f t="shared" ref="H4:H7" si="1">IF(ISNUMBER(SEARCH("16x16",E4)),"icon-left","")</f>
        <v/>
      </c>
      <c r="J4" t="s">
        <v>40</v>
      </c>
      <c r="K4" t="str">
        <f t="shared" ref="K4:K10" si="2">_xlfn.CONCAT("isButtonDisabled('",B4,"')", IF(O4=TRUE, " || !projectLoaded",))</f>
        <v>isButtonDisabled('RegressiontoolkitButton') || !projectLoaded</v>
      </c>
      <c r="L4" s="15" t="s">
        <v>46</v>
      </c>
      <c r="O4" t="b">
        <v>1</v>
      </c>
    </row>
    <row r="5" spans="1:16" ht="15.75">
      <c r="A5" s="19"/>
      <c r="B5" s="16" t="s">
        <v>833</v>
      </c>
      <c r="C5" t="s">
        <v>43</v>
      </c>
      <c r="D5" s="15" t="str">
        <f t="shared" si="0"/>
        <v>Button</v>
      </c>
      <c r="E5" s="15" t="s">
        <v>834</v>
      </c>
      <c r="F5" s="12" t="str">
        <f t="shared" ref="F5:F7" si="3">SUBSTITUTE(E5,"_","-")</f>
        <v>classification-toolkit-32x32</v>
      </c>
      <c r="G5" s="13" t="s">
        <v>835</v>
      </c>
      <c r="H5" t="str">
        <f t="shared" si="1"/>
        <v/>
      </c>
      <c r="J5" t="s">
        <v>40</v>
      </c>
      <c r="K5" t="str">
        <f t="shared" si="2"/>
        <v>isButtonDisabled('ClassificationtoolkitButton') || !projectLoaded</v>
      </c>
      <c r="L5" s="15" t="s">
        <v>46</v>
      </c>
      <c r="O5" t="b">
        <v>1</v>
      </c>
    </row>
    <row r="6" spans="1:16" ht="15.75">
      <c r="A6" s="19"/>
      <c r="B6" s="16" t="s">
        <v>836</v>
      </c>
      <c r="C6" t="s">
        <v>43</v>
      </c>
      <c r="D6" s="15" t="str">
        <f t="shared" si="0"/>
        <v>Button</v>
      </c>
      <c r="E6" s="15" t="s">
        <v>837</v>
      </c>
      <c r="F6" s="12" t="str">
        <f t="shared" si="3"/>
        <v>permeability-ai-anfis-32x32</v>
      </c>
      <c r="G6" s="13" t="s">
        <v>838</v>
      </c>
      <c r="H6" t="str">
        <f t="shared" si="1"/>
        <v/>
      </c>
      <c r="J6" t="s">
        <v>40</v>
      </c>
      <c r="K6" t="str">
        <f t="shared" si="2"/>
        <v>isButtonDisabled('PermeabilityAIANFISButton') || !projectLoaded</v>
      </c>
      <c r="L6" s="15" t="s">
        <v>46</v>
      </c>
      <c r="O6" t="b">
        <v>1</v>
      </c>
    </row>
    <row r="7" spans="1:16" ht="15.75">
      <c r="A7" s="19"/>
      <c r="B7" s="16" t="s">
        <v>839</v>
      </c>
      <c r="C7" t="s">
        <v>43</v>
      </c>
      <c r="D7" s="15" t="str">
        <f>REPLACE(C7,1,2,"")</f>
        <v>Button</v>
      </c>
      <c r="E7" s="15" t="s">
        <v>840</v>
      </c>
      <c r="F7" s="12" t="str">
        <f t="shared" si="3"/>
        <v>permeability-ai-himpe-32x32</v>
      </c>
      <c r="G7" s="13" t="s">
        <v>841</v>
      </c>
      <c r="H7" t="str">
        <f t="shared" si="1"/>
        <v/>
      </c>
      <c r="J7" t="s">
        <v>40</v>
      </c>
      <c r="K7" t="str">
        <f t="shared" si="2"/>
        <v>isButtonDisabled('PermeabilityAIHIMPEButton') || !projectLoaded</v>
      </c>
      <c r="L7" s="15" t="s">
        <v>46</v>
      </c>
      <c r="O7" t="b">
        <v>1</v>
      </c>
    </row>
    <row r="8" spans="1:16">
      <c r="A8" s="3" t="s">
        <v>67</v>
      </c>
      <c r="B8" s="17" t="s">
        <v>842</v>
      </c>
      <c r="C8" s="1" t="s">
        <v>37</v>
      </c>
      <c r="D8" s="1" t="s">
        <v>38</v>
      </c>
      <c r="E8" s="1"/>
      <c r="F8" s="1"/>
      <c r="G8" s="14" t="s">
        <v>843</v>
      </c>
      <c r="H8" s="1"/>
      <c r="I8" s="1"/>
      <c r="J8" s="1" t="s">
        <v>40</v>
      </c>
      <c r="K8" s="1"/>
      <c r="L8" s="1"/>
      <c r="M8" s="1"/>
      <c r="N8" s="1"/>
      <c r="O8" s="1"/>
      <c r="P8" s="1"/>
    </row>
    <row r="9" spans="1:16" ht="15.75">
      <c r="A9" s="19" t="s">
        <v>70</v>
      </c>
      <c r="B9" s="16" t="s">
        <v>844</v>
      </c>
      <c r="C9" t="s">
        <v>43</v>
      </c>
      <c r="D9" s="15" t="str">
        <f t="shared" ref="D9:D10" si="4">REPLACE(C9,1,2,"")</f>
        <v>Button</v>
      </c>
      <c r="E9" s="15" t="s">
        <v>845</v>
      </c>
      <c r="F9" s="12" t="str">
        <f>SUBSTITUTE(E9,"_","-")</f>
        <v>unit-breakdown-32x32</v>
      </c>
      <c r="G9" s="13" t="s">
        <v>846</v>
      </c>
      <c r="H9" t="str">
        <f t="shared" ref="H9:H10" si="5">IF(ISNUMBER(SEARCH("16x16",E9)),"icon-left","")</f>
        <v/>
      </c>
      <c r="J9" t="s">
        <v>40</v>
      </c>
      <c r="K9" t="str">
        <f t="shared" si="2"/>
        <v>isButtonDisabled('UnitBreakdownButton') || !projectLoaded</v>
      </c>
      <c r="L9" s="15" t="s">
        <v>46</v>
      </c>
      <c r="O9" t="b">
        <v>1</v>
      </c>
    </row>
    <row r="10" spans="1:16" ht="15.75">
      <c r="A10" s="19" t="s">
        <v>74</v>
      </c>
      <c r="B10" s="16" t="s">
        <v>847</v>
      </c>
      <c r="C10" t="s">
        <v>43</v>
      </c>
      <c r="D10" s="15" t="str">
        <f t="shared" si="4"/>
        <v>Button</v>
      </c>
      <c r="E10" s="15" t="s">
        <v>848</v>
      </c>
      <c r="F10" s="12" t="str">
        <f t="shared" ref="F10" si="6">SUBSTITUTE(E10,"_","-")</f>
        <v>expert-rules-32x32</v>
      </c>
      <c r="G10" s="13" t="s">
        <v>849</v>
      </c>
      <c r="H10" t="str">
        <f t="shared" si="5"/>
        <v/>
      </c>
      <c r="J10" t="s">
        <v>40</v>
      </c>
      <c r="K10" t="str">
        <f t="shared" si="2"/>
        <v>isButtonDisabled('ClExpertRulesButton') || !projectLoaded</v>
      </c>
      <c r="L10" s="15" t="s">
        <v>46</v>
      </c>
      <c r="O10" t="b">
        <v>1</v>
      </c>
    </row>
    <row r="11" spans="1:16" ht="15.75">
      <c r="A11" s="18"/>
      <c r="D11" s="15"/>
      <c r="E11" s="12"/>
      <c r="F11" s="12"/>
      <c r="G11" s="13"/>
      <c r="L11" s="15"/>
    </row>
    <row r="12" spans="1:16" ht="15.75">
      <c r="A12" s="18"/>
      <c r="D12" s="15"/>
      <c r="E12" s="12"/>
      <c r="F12" s="12"/>
      <c r="G12" s="13"/>
      <c r="L12" s="15"/>
    </row>
    <row r="13" spans="1:16" ht="15.75">
      <c r="A13" s="18"/>
      <c r="D13" s="15"/>
      <c r="E13" s="12"/>
      <c r="F13" s="12"/>
      <c r="G13" s="13"/>
      <c r="L13" s="15"/>
    </row>
    <row r="14" spans="1:16" ht="15.75">
      <c r="A14" s="18"/>
      <c r="D14" s="15"/>
      <c r="E14" s="12"/>
      <c r="F14" s="12"/>
      <c r="G14" s="13"/>
      <c r="L14" s="15"/>
    </row>
    <row r="15" spans="1:16" ht="15.75">
      <c r="A15" s="18"/>
      <c r="D15" s="15"/>
      <c r="E15" s="12"/>
      <c r="F15" s="12"/>
      <c r="G15" s="13"/>
      <c r="L15" s="15"/>
    </row>
    <row r="16" spans="1:16" ht="15.75">
      <c r="A16" s="18"/>
      <c r="D16" s="15"/>
      <c r="E16" s="12"/>
      <c r="F16" s="12"/>
      <c r="G16" s="13"/>
      <c r="L16" s="15"/>
    </row>
    <row r="17" spans="1:12" ht="15.75">
      <c r="A17" s="18"/>
      <c r="D17" s="15"/>
      <c r="E17" s="12"/>
      <c r="F17" s="12"/>
      <c r="G17" s="13"/>
      <c r="L17" s="15"/>
    </row>
    <row r="18" spans="1:12" ht="15.75">
      <c r="A18" s="18"/>
      <c r="D18" s="15"/>
      <c r="E18" s="12"/>
      <c r="F18" s="12"/>
      <c r="G18" s="13"/>
      <c r="L18" s="15"/>
    </row>
    <row r="19" spans="1:12" ht="15.75">
      <c r="A19" s="18"/>
      <c r="D19" s="15"/>
      <c r="E19" s="12"/>
      <c r="F19" s="12"/>
      <c r="G19" s="13"/>
      <c r="L19" s="15"/>
    </row>
    <row r="20" spans="1:12" ht="15.75">
      <c r="A20" s="18"/>
      <c r="D20" s="15"/>
      <c r="E20" s="12"/>
      <c r="F20" s="12"/>
      <c r="G20" s="13"/>
      <c r="L20" s="15"/>
    </row>
    <row r="21" spans="1:12" ht="15.75">
      <c r="A21" s="18"/>
      <c r="D21" s="15"/>
      <c r="E21" s="12"/>
      <c r="F21" s="12"/>
      <c r="G21" s="13"/>
      <c r="L21" s="15"/>
    </row>
    <row r="22" spans="1:12" ht="15.75">
      <c r="A22" s="18"/>
      <c r="D22" s="15"/>
      <c r="E22" s="12"/>
      <c r="F22" s="12"/>
      <c r="G22" s="13"/>
      <c r="L22" s="15"/>
    </row>
    <row r="23" spans="1:12" ht="15.75">
      <c r="A23" s="20"/>
      <c r="D23" s="15"/>
      <c r="E23" s="12"/>
      <c r="F23" s="12"/>
      <c r="G23" s="13"/>
      <c r="L23" s="15"/>
    </row>
    <row r="24" spans="1:12" ht="15.75">
      <c r="A24" s="16"/>
      <c r="D24" s="15"/>
      <c r="E24" s="12"/>
      <c r="F24" s="12"/>
      <c r="G24" s="13"/>
      <c r="L24" s="15"/>
    </row>
    <row r="25" spans="1:12" ht="15.75">
      <c r="A25" s="21"/>
      <c r="D25" s="15"/>
      <c r="E25" s="12"/>
      <c r="F25" s="12"/>
      <c r="G25" s="13"/>
      <c r="L25" s="15"/>
    </row>
    <row r="26" spans="1:12" ht="15.75">
      <c r="A26" s="21"/>
      <c r="D26" s="15"/>
      <c r="E26" s="12"/>
      <c r="F26" s="12"/>
      <c r="G26" s="13"/>
      <c r="L26" s="15"/>
    </row>
    <row r="27" spans="1:12" ht="15.75">
      <c r="A27" s="21"/>
      <c r="D27" s="15"/>
      <c r="E27" s="12"/>
      <c r="F27" s="12"/>
      <c r="G27" s="13"/>
      <c r="L27" s="15"/>
    </row>
    <row r="28" spans="1:12" ht="15.75">
      <c r="A28" s="21"/>
      <c r="D28" s="15"/>
      <c r="E28" s="12"/>
      <c r="F28" s="12"/>
      <c r="G28" s="13"/>
      <c r="L28" s="15"/>
    </row>
    <row r="29" spans="1:12" ht="15.75">
      <c r="A29" s="21"/>
      <c r="D29" s="15"/>
      <c r="E29" s="12"/>
      <c r="F29" s="12"/>
      <c r="G29" s="13"/>
      <c r="L29" s="15"/>
    </row>
    <row r="30" spans="1:12" ht="15.75">
      <c r="A30" s="21"/>
      <c r="D30" s="15"/>
      <c r="E30" s="12"/>
      <c r="F30" s="12"/>
      <c r="G30" s="13"/>
      <c r="L30" s="15"/>
    </row>
    <row r="31" spans="1:12" ht="15.75">
      <c r="A31" s="21"/>
      <c r="D31" s="15"/>
      <c r="E31" s="12"/>
      <c r="F31" s="12"/>
      <c r="G31" s="13"/>
      <c r="L31" s="15"/>
    </row>
    <row r="32" spans="1:12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9"/>
    </row>
    <row r="38" spans="1:1">
      <c r="A38" s="9"/>
    </row>
    <row r="39" spans="1:1">
      <c r="A39" s="9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0C5-D69C-4BB8-8663-3A283E3DBEDD}">
  <dimension ref="A1:O7"/>
  <sheetViews>
    <sheetView workbookViewId="0">
      <selection activeCell="E12" sqref="E12"/>
    </sheetView>
  </sheetViews>
  <sheetFormatPr defaultRowHeight="15"/>
  <cols>
    <col min="2" max="2" width="42.140625" customWidth="1"/>
    <col min="5" max="5" width="26.7109375" customWidth="1"/>
    <col min="7" max="7" width="27.140625" bestFit="1" customWidth="1"/>
    <col min="15" max="15" width="21.85546875" bestFit="1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ht="16.5">
      <c r="A2" s="144" t="s">
        <v>4</v>
      </c>
      <c r="B2" s="145" t="s">
        <v>96</v>
      </c>
      <c r="C2" s="146" t="s">
        <v>37</v>
      </c>
      <c r="D2" s="146" t="str">
        <f t="shared" ref="D2:D4" si="0">REPLACE(C2,1,2,"")</f>
        <v>Toolbar</v>
      </c>
      <c r="E2" s="146"/>
      <c r="F2" s="146"/>
      <c r="G2" s="146" t="s">
        <v>97</v>
      </c>
      <c r="H2" s="146"/>
      <c r="I2" s="146"/>
      <c r="J2" s="146" t="s">
        <v>40</v>
      </c>
      <c r="K2" s="149"/>
      <c r="L2" s="146"/>
      <c r="M2" s="147"/>
      <c r="N2" s="147"/>
      <c r="O2" s="147"/>
    </row>
    <row r="3" spans="1:15" ht="16.5">
      <c r="A3" s="33" t="s">
        <v>41</v>
      </c>
      <c r="B3" s="35" t="s">
        <v>98</v>
      </c>
      <c r="C3" s="35" t="s">
        <v>43</v>
      </c>
      <c r="D3" s="35" t="str">
        <f>REPLACE(C3,1,2,"")</f>
        <v>Button</v>
      </c>
      <c r="E3" s="35" t="s">
        <v>99</v>
      </c>
      <c r="F3" s="35" t="s">
        <v>100</v>
      </c>
      <c r="G3" s="35" t="s">
        <v>101</v>
      </c>
      <c r="H3" s="35"/>
      <c r="I3" s="35"/>
      <c r="J3" s="35" t="s">
        <v>40</v>
      </c>
      <c r="K3" s="148" t="str">
        <f>_xlfn.CONCAT("isButtonDisabled('",B3,"')", IF(O3=TRUE, " || !projectLoaded",))</f>
        <v>isButtonDisabled('ManagementDashboardButton')</v>
      </c>
      <c r="L3" s="35" t="s">
        <v>46</v>
      </c>
    </row>
    <row r="4" spans="1:15" ht="16.5">
      <c r="A4" s="33" t="s">
        <v>47</v>
      </c>
      <c r="B4" s="34" t="s">
        <v>102</v>
      </c>
      <c r="C4" s="35" t="s">
        <v>43</v>
      </c>
      <c r="D4" s="35" t="str">
        <f t="shared" si="0"/>
        <v>Button</v>
      </c>
      <c r="E4" s="35" t="s">
        <v>103</v>
      </c>
      <c r="F4" s="35" t="str">
        <f t="shared" ref="F4" si="1">SUBSTITUTE(E4,"_","-")</f>
        <v>basemap-32x32</v>
      </c>
      <c r="G4" s="35" t="s">
        <v>104</v>
      </c>
      <c r="H4" s="35" t="str">
        <f t="shared" ref="H4" si="2">IF(ISNUMBER(SEARCH("16x16",E4)),"icon-left","")</f>
        <v/>
      </c>
      <c r="I4" s="35"/>
      <c r="J4" s="35" t="s">
        <v>40</v>
      </c>
      <c r="K4" s="148" t="str">
        <f t="shared" ref="K4:K6" si="3">_xlfn.CONCAT("isButtonDisabled('",B4,"')", IF(O4=TRUE, " || !projectLoaded",))</f>
        <v>isButtonDisabled('BaseMapButton')</v>
      </c>
      <c r="L4" s="35" t="s">
        <v>46</v>
      </c>
    </row>
    <row r="5" spans="1:15" ht="16.5">
      <c r="A5" s="33" t="s">
        <v>51</v>
      </c>
      <c r="B5" s="34" t="s">
        <v>105</v>
      </c>
      <c r="C5" s="35" t="s">
        <v>43</v>
      </c>
      <c r="D5" s="35" t="str">
        <f>REPLACE(C5,1,2,"")</f>
        <v>Button</v>
      </c>
      <c r="E5" s="35" t="s">
        <v>106</v>
      </c>
      <c r="F5" s="35" t="str">
        <f>SUBSTITUTE(E5,"_","-")</f>
        <v>wi-python-32x32</v>
      </c>
      <c r="G5" s="35" t="s">
        <v>107</v>
      </c>
      <c r="H5" s="35" t="str">
        <f>IF(ISNUMBER(SEARCH("16x16",E5)),"icon-left","")</f>
        <v/>
      </c>
      <c r="I5" s="35"/>
      <c r="J5" s="35" t="s">
        <v>40</v>
      </c>
      <c r="K5" s="148" t="str">
        <f t="shared" si="3"/>
        <v>isButtonDisabled('WiPythonButton')</v>
      </c>
      <c r="L5" s="35" t="s">
        <v>46</v>
      </c>
    </row>
    <row r="6" spans="1:15" ht="16.5">
      <c r="A6" s="33" t="s">
        <v>55</v>
      </c>
      <c r="B6" s="34" t="s">
        <v>108</v>
      </c>
      <c r="C6" s="35" t="s">
        <v>43</v>
      </c>
      <c r="D6" s="35" t="str">
        <f t="shared" ref="D6:D7" si="4">REPLACE(C6,1,2,"")</f>
        <v>Button</v>
      </c>
      <c r="E6" s="35" t="s">
        <v>109</v>
      </c>
      <c r="F6" s="35" t="str">
        <f>SUBSTITUTE(E6,"_","-")</f>
        <v>machine-learning-application-32x32</v>
      </c>
      <c r="G6" s="35" t="s">
        <v>110</v>
      </c>
      <c r="H6" s="35" t="str">
        <f>IF(ISNUMBER(SEARCH("16x16",E6)),"icon-left","")</f>
        <v/>
      </c>
      <c r="I6" s="35"/>
      <c r="J6" s="35" t="s">
        <v>40</v>
      </c>
      <c r="K6" s="148" t="str">
        <f t="shared" si="3"/>
        <v>isButtonDisabled('MachineLearningApplicationButton')</v>
      </c>
      <c r="L6" s="35" t="s">
        <v>46</v>
      </c>
    </row>
    <row r="7" spans="1:15" ht="16.5">
      <c r="D7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"/>
  <sheetViews>
    <sheetView zoomScaleNormal="100" workbookViewId="0"/>
  </sheetViews>
  <sheetFormatPr defaultColWidth="9" defaultRowHeight="15"/>
  <cols>
    <col min="1" max="1" width="15" style="2" customWidth="1"/>
    <col min="2" max="2" width="34.140625" bestFit="1" customWidth="1"/>
    <col min="3" max="4" width="8.7109375" customWidth="1"/>
    <col min="5" max="5" width="19.7109375" customWidth="1"/>
    <col min="6" max="6" width="24.140625" customWidth="1"/>
    <col min="7" max="7" width="20.140625" customWidth="1"/>
    <col min="8" max="1025" width="8.7109375" customWidth="1"/>
  </cols>
  <sheetData>
    <row r="1" spans="1:14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</row>
    <row r="2" spans="1:14">
      <c r="A2" s="3">
        <v>1</v>
      </c>
      <c r="B2" s="1" t="s">
        <v>850</v>
      </c>
      <c r="C2" s="1" t="s">
        <v>37</v>
      </c>
      <c r="D2" s="1" t="str">
        <f>REPLACE(C2,1,2,"")</f>
        <v>Toolbar</v>
      </c>
      <c r="E2" s="1"/>
      <c r="F2" s="1"/>
      <c r="G2" s="1" t="s">
        <v>851</v>
      </c>
      <c r="H2" s="1"/>
      <c r="I2" s="1"/>
      <c r="J2" t="s">
        <v>40</v>
      </c>
    </row>
    <row r="3" spans="1:14">
      <c r="A3" s="4" t="s">
        <v>41</v>
      </c>
      <c r="B3" s="77" t="s">
        <v>852</v>
      </c>
      <c r="C3" t="s">
        <v>43</v>
      </c>
      <c r="D3" t="str">
        <f>REPLACE(C3,1,2,"")</f>
        <v>Button</v>
      </c>
      <c r="E3" t="s">
        <v>853</v>
      </c>
      <c r="F3" t="str">
        <f>SUBSTITUTE(E3,"_","-")</f>
        <v>help-32x32</v>
      </c>
      <c r="G3" s="13" t="s">
        <v>854</v>
      </c>
      <c r="H3" t="str">
        <f>IF(ISNUMBER(SEARCH("16x16",E3)),"icon-left","")</f>
        <v/>
      </c>
      <c r="J3" t="s">
        <v>40</v>
      </c>
      <c r="L3" t="s">
        <v>46</v>
      </c>
    </row>
    <row r="4" spans="1:14">
      <c r="A4" s="4">
        <v>1.2</v>
      </c>
      <c r="B4" s="77" t="s">
        <v>855</v>
      </c>
      <c r="C4" t="s">
        <v>43</v>
      </c>
      <c r="D4" t="str">
        <f>REPLACE(C4,1,2,"")</f>
        <v>Button</v>
      </c>
      <c r="E4" s="15" t="s">
        <v>856</v>
      </c>
      <c r="F4" t="str">
        <f>SUBSTITUTE(E4,"_","-")</f>
        <v>documentation-32x32</v>
      </c>
      <c r="G4" s="13" t="s">
        <v>857</v>
      </c>
      <c r="H4" t="str">
        <f>IF(ISNUMBER(SEARCH("16x16",E4)),"icon-left","")</f>
        <v/>
      </c>
      <c r="J4" t="s">
        <v>40</v>
      </c>
      <c r="L4" t="s">
        <v>46</v>
      </c>
    </row>
    <row r="5" spans="1:14">
      <c r="A5" s="4"/>
      <c r="B5" s="77" t="s">
        <v>858</v>
      </c>
      <c r="C5" t="s">
        <v>43</v>
      </c>
      <c r="D5" t="str">
        <f>REPLACE(C5,1,2,"")</f>
        <v>Button</v>
      </c>
      <c r="E5" t="s">
        <v>859</v>
      </c>
      <c r="F5" t="str">
        <f>SUBSTITUTE(E5,"_","-")</f>
        <v>unlock1-32x32</v>
      </c>
      <c r="G5" t="s">
        <v>860</v>
      </c>
      <c r="H5" t="str">
        <f>IF(ISNUMBER(SEARCH("16x16",E5)),"icon-left","")</f>
        <v/>
      </c>
      <c r="J5" t="s">
        <v>40</v>
      </c>
      <c r="L5" t="s">
        <v>46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topLeftCell="E1" zoomScaleNormal="100" workbookViewId="0">
      <selection activeCell="E4" sqref="E4"/>
    </sheetView>
  </sheetViews>
  <sheetFormatPr defaultColWidth="9" defaultRowHeight="15"/>
  <cols>
    <col min="1" max="1" width="24" style="2" customWidth="1"/>
    <col min="2" max="4" width="8.7109375" customWidth="1"/>
    <col min="5" max="5" width="16.85546875" customWidth="1"/>
    <col min="6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</row>
    <row r="2" spans="1:11">
      <c r="A2" s="3" t="s">
        <v>4</v>
      </c>
      <c r="B2" s="1" t="str">
        <f t="shared" ref="B2:B6" si="0">SUBSTITUTE(CONCATENATE(G2,D2)," ","")</f>
        <v>WorkingTabs</v>
      </c>
      <c r="C2" s="1" t="s">
        <v>861</v>
      </c>
      <c r="D2" s="1" t="str">
        <f t="shared" ref="D2:D9" si="1">REPLACE(C2,1,2,"")</f>
        <v>Tabs</v>
      </c>
      <c r="E2" s="1"/>
      <c r="F2" s="1"/>
      <c r="G2" s="1" t="s">
        <v>862</v>
      </c>
      <c r="H2" s="1"/>
      <c r="I2" s="1"/>
      <c r="J2" t="s">
        <v>40</v>
      </c>
      <c r="K2" t="s">
        <v>863</v>
      </c>
    </row>
    <row r="3" spans="1:11">
      <c r="A3" s="4">
        <v>1.1000000000000001</v>
      </c>
      <c r="B3" s="5" t="str">
        <f t="shared" si="0"/>
        <v>WorkingToolbar</v>
      </c>
      <c r="C3" t="s">
        <v>37</v>
      </c>
      <c r="D3" t="str">
        <f t="shared" si="1"/>
        <v>Toolbar</v>
      </c>
      <c r="E3" t="s">
        <v>853</v>
      </c>
      <c r="F3" t="str">
        <f t="shared" ref="F3:F9" si="2">SUBSTITUTE(E3,"_","-")</f>
        <v>help-32x32</v>
      </c>
      <c r="G3" t="s">
        <v>862</v>
      </c>
      <c r="J3" t="s">
        <v>40</v>
      </c>
      <c r="K3" t="s">
        <v>863</v>
      </c>
    </row>
    <row r="4" spans="1:11">
      <c r="A4" s="4">
        <v>1.2</v>
      </c>
      <c r="B4" s="5" t="str">
        <f t="shared" si="0"/>
        <v>WorkingSlidingbar</v>
      </c>
      <c r="C4" t="s">
        <v>864</v>
      </c>
      <c r="D4" t="str">
        <f t="shared" si="1"/>
        <v>Slidingbar</v>
      </c>
      <c r="E4" t="s">
        <v>865</v>
      </c>
      <c r="F4" t="str">
        <f t="shared" si="2"/>
        <v>info-frp-32x32</v>
      </c>
      <c r="G4" t="s">
        <v>862</v>
      </c>
      <c r="J4" t="s">
        <v>40</v>
      </c>
      <c r="K4" t="s">
        <v>863</v>
      </c>
    </row>
    <row r="5" spans="1:11">
      <c r="A5" s="3">
        <v>2</v>
      </c>
      <c r="B5" s="1" t="str">
        <f t="shared" si="0"/>
        <v>WorkflowsTabs</v>
      </c>
      <c r="C5" s="1" t="s">
        <v>861</v>
      </c>
      <c r="D5" s="1" t="str">
        <f t="shared" si="1"/>
        <v>Tabs</v>
      </c>
      <c r="E5" s="1"/>
      <c r="F5" s="1" t="str">
        <f t="shared" si="2"/>
        <v/>
      </c>
      <c r="G5" s="1" t="s">
        <v>866</v>
      </c>
      <c r="H5" s="1"/>
      <c r="I5" s="1"/>
      <c r="J5" t="s">
        <v>40</v>
      </c>
      <c r="K5" t="s">
        <v>863</v>
      </c>
    </row>
    <row r="6" spans="1:11">
      <c r="A6" s="6">
        <v>2.1</v>
      </c>
      <c r="B6" s="7" t="str">
        <f t="shared" si="0"/>
        <v>InterpretationModelDropdown</v>
      </c>
      <c r="C6" s="8" t="s">
        <v>114</v>
      </c>
      <c r="D6" s="8" t="str">
        <f t="shared" si="1"/>
        <v>Dropdown</v>
      </c>
      <c r="E6" s="8"/>
      <c r="F6" s="8" t="str">
        <f t="shared" si="2"/>
        <v/>
      </c>
      <c r="G6" s="8" t="s">
        <v>867</v>
      </c>
      <c r="H6" s="8"/>
      <c r="I6" s="8"/>
      <c r="J6" t="s">
        <v>40</v>
      </c>
      <c r="K6" t="s">
        <v>863</v>
      </c>
    </row>
    <row r="7" spans="1:11">
      <c r="A7" s="4">
        <v>2.2000000000000002</v>
      </c>
      <c r="B7" s="5"/>
      <c r="C7" t="s">
        <v>868</v>
      </c>
      <c r="D7" t="str">
        <f t="shared" si="1"/>
        <v>List</v>
      </c>
      <c r="F7" t="str">
        <f t="shared" si="2"/>
        <v/>
      </c>
      <c r="G7" t="s">
        <v>866</v>
      </c>
      <c r="J7" t="s">
        <v>40</v>
      </c>
      <c r="K7" t="s">
        <v>863</v>
      </c>
    </row>
    <row r="8" spans="1:11">
      <c r="A8" s="4">
        <v>2.2999999999999998</v>
      </c>
      <c r="B8" s="5"/>
      <c r="C8" t="s">
        <v>37</v>
      </c>
      <c r="D8" t="str">
        <f t="shared" si="1"/>
        <v>Toolbar</v>
      </c>
      <c r="F8" t="str">
        <f t="shared" si="2"/>
        <v/>
      </c>
      <c r="G8" t="s">
        <v>866</v>
      </c>
      <c r="J8" t="s">
        <v>40</v>
      </c>
      <c r="K8" t="s">
        <v>863</v>
      </c>
    </row>
    <row r="9" spans="1:11">
      <c r="A9" s="3">
        <v>3</v>
      </c>
      <c r="B9" s="1"/>
      <c r="C9" s="1" t="s">
        <v>19</v>
      </c>
      <c r="D9" s="1" t="str">
        <f t="shared" si="1"/>
        <v>Block</v>
      </c>
      <c r="E9" s="1"/>
      <c r="F9" s="1" t="str">
        <f t="shared" si="2"/>
        <v/>
      </c>
      <c r="G9" s="1" t="s">
        <v>869</v>
      </c>
      <c r="H9" s="1"/>
      <c r="I9" s="1"/>
      <c r="J9" t="s">
        <v>40</v>
      </c>
      <c r="K9" t="s">
        <v>863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9"/>
  <sheetViews>
    <sheetView topLeftCell="A3" zoomScaleNormal="100" workbookViewId="0">
      <selection activeCell="A3" sqref="A3"/>
    </sheetView>
  </sheetViews>
  <sheetFormatPr defaultColWidth="9" defaultRowHeight="15"/>
  <cols>
    <col min="1" max="1" width="29" customWidth="1"/>
    <col min="2" max="2" width="34.42578125" customWidth="1"/>
    <col min="3" max="3" width="18.7109375" customWidth="1"/>
    <col min="4" max="1025" width="8.7109375" customWidth="1"/>
  </cols>
  <sheetData>
    <row r="1" spans="1:4">
      <c r="A1" t="s">
        <v>870</v>
      </c>
      <c r="B1" t="s">
        <v>27</v>
      </c>
      <c r="C1" t="s">
        <v>871</v>
      </c>
    </row>
    <row r="2" spans="1:4">
      <c r="A2" s="1" t="s">
        <v>872</v>
      </c>
      <c r="B2" s="1"/>
      <c r="C2" s="1"/>
    </row>
    <row r="3" spans="1:4">
      <c r="A3" t="str">
        <f t="shared" ref="A3:A7" si="0">SUBSTITUTE(CONCATENATE(B3,"Modal")," ","")</f>
        <v>NewProjectModal</v>
      </c>
      <c r="B3" t="s">
        <v>45</v>
      </c>
      <c r="C3">
        <v>2</v>
      </c>
    </row>
    <row r="4" spans="1:4">
      <c r="A4" t="str">
        <f t="shared" si="0"/>
        <v>OpenProjectModal</v>
      </c>
      <c r="B4" t="s">
        <v>50</v>
      </c>
      <c r="C4">
        <v>2</v>
      </c>
    </row>
    <row r="5" spans="1:4">
      <c r="A5" t="str">
        <f t="shared" si="0"/>
        <v>CloseProjectModal</v>
      </c>
      <c r="B5" t="s">
        <v>54</v>
      </c>
      <c r="C5">
        <v>4</v>
      </c>
      <c r="D5" t="s">
        <v>873</v>
      </c>
    </row>
    <row r="6" spans="1:4">
      <c r="A6" t="str">
        <f t="shared" si="0"/>
        <v>UnitSettingsModal</v>
      </c>
      <c r="B6" t="s">
        <v>874</v>
      </c>
      <c r="C6">
        <v>4</v>
      </c>
    </row>
    <row r="7" spans="1:4">
      <c r="A7" t="str">
        <f t="shared" si="0"/>
        <v>ExitModal</v>
      </c>
      <c r="B7" t="s">
        <v>875</v>
      </c>
      <c r="C7">
        <v>3</v>
      </c>
      <c r="D7" t="s">
        <v>873</v>
      </c>
    </row>
    <row r="8" spans="1:4">
      <c r="A8" s="1" t="s">
        <v>876</v>
      </c>
      <c r="B8" s="1"/>
      <c r="C8" s="1"/>
    </row>
    <row r="9" spans="1:4">
      <c r="A9" t="str">
        <f t="shared" ref="A9:A30" si="1">SUBSTITUTE(CONCATENATE(B9,"Modal")," ","")</f>
        <v>AddNewModal</v>
      </c>
      <c r="B9" t="s">
        <v>877</v>
      </c>
    </row>
    <row r="10" spans="1:4">
      <c r="A10" t="str">
        <f t="shared" si="1"/>
        <v>WellHeaderModal</v>
      </c>
      <c r="B10" t="s">
        <v>878</v>
      </c>
    </row>
    <row r="11" spans="1:4">
      <c r="A11" t="str">
        <f t="shared" si="1"/>
        <v>DepthConversionModal</v>
      </c>
      <c r="B11" t="s">
        <v>879</v>
      </c>
    </row>
    <row r="12" spans="1:4">
      <c r="A12" t="str">
        <f t="shared" si="1"/>
        <v>CurveAliasModal</v>
      </c>
      <c r="B12" t="s">
        <v>880</v>
      </c>
    </row>
    <row r="13" spans="1:4">
      <c r="A13" t="str">
        <f t="shared" si="1"/>
        <v>FamilyEditModal</v>
      </c>
      <c r="B13" t="s">
        <v>881</v>
      </c>
    </row>
    <row r="14" spans="1:4">
      <c r="A14" t="str">
        <f t="shared" si="1"/>
        <v>Input/OutputModal</v>
      </c>
      <c r="B14" t="s">
        <v>882</v>
      </c>
    </row>
    <row r="15" spans="1:4">
      <c r="A15" t="str">
        <f t="shared" si="1"/>
        <v>ImportASCIIModal</v>
      </c>
      <c r="B15" t="s">
        <v>883</v>
      </c>
    </row>
    <row r="16" spans="1:4">
      <c r="A16" t="str">
        <f t="shared" si="1"/>
        <v>ImportMultiASCIIModal</v>
      </c>
      <c r="B16" t="s">
        <v>884</v>
      </c>
    </row>
    <row r="17" spans="1:3">
      <c r="A17" t="str">
        <f t="shared" si="1"/>
        <v>ImportLASModal</v>
      </c>
      <c r="B17" t="s">
        <v>885</v>
      </c>
    </row>
    <row r="18" spans="1:3">
      <c r="A18" t="str">
        <f t="shared" si="1"/>
        <v>ImportMultiLASModal</v>
      </c>
      <c r="B18" t="s">
        <v>886</v>
      </c>
    </row>
    <row r="19" spans="1:3">
      <c r="A19" t="str">
        <f t="shared" si="1"/>
        <v>Interval/CoreLoaderModal</v>
      </c>
      <c r="B19" t="s">
        <v>887</v>
      </c>
    </row>
    <row r="20" spans="1:3">
      <c r="A20" t="str">
        <f t="shared" si="1"/>
        <v>Multi-wellCoreLoaderModal</v>
      </c>
      <c r="B20" t="s">
        <v>888</v>
      </c>
    </row>
    <row r="21" spans="1:3">
      <c r="A21" t="str">
        <f t="shared" si="1"/>
        <v>ImportWellHeaderModal</v>
      </c>
      <c r="B21" t="s">
        <v>889</v>
      </c>
    </row>
    <row r="22" spans="1:3">
      <c r="A22" t="str">
        <f t="shared" si="1"/>
        <v>ImportWellTopModal</v>
      </c>
      <c r="B22" t="s">
        <v>890</v>
      </c>
    </row>
    <row r="23" spans="1:3">
      <c r="A23" t="str">
        <f t="shared" si="1"/>
        <v>ExportASCIIModal</v>
      </c>
      <c r="B23" t="s">
        <v>891</v>
      </c>
    </row>
    <row r="24" spans="1:3">
      <c r="A24" t="str">
        <f t="shared" si="1"/>
        <v>ExportMultiASCIIModal</v>
      </c>
      <c r="B24" t="s">
        <v>892</v>
      </c>
    </row>
    <row r="25" spans="1:3">
      <c r="A25" t="str">
        <f t="shared" si="1"/>
        <v>ExportLASModal</v>
      </c>
      <c r="B25" t="s">
        <v>893</v>
      </c>
    </row>
    <row r="26" spans="1:3">
      <c r="A26" t="str">
        <f t="shared" si="1"/>
        <v>ExportMultiLASModal</v>
      </c>
      <c r="B26" t="s">
        <v>894</v>
      </c>
    </row>
    <row r="27" spans="1:3">
      <c r="A27" t="str">
        <f t="shared" si="1"/>
        <v>ExportCoreDataModal</v>
      </c>
      <c r="B27" t="s">
        <v>895</v>
      </c>
    </row>
    <row r="28" spans="1:3">
      <c r="A28" t="str">
        <f t="shared" si="1"/>
        <v>Multi-wellCoreLoaderModal</v>
      </c>
      <c r="B28" t="s">
        <v>888</v>
      </c>
    </row>
    <row r="29" spans="1:3">
      <c r="A29" t="str">
        <f t="shared" si="1"/>
        <v>ExportWellHeaderModal</v>
      </c>
      <c r="B29" t="s">
        <v>896</v>
      </c>
    </row>
    <row r="30" spans="1:3">
      <c r="A30" t="str">
        <f t="shared" si="1"/>
        <v>ExportWellTopModal</v>
      </c>
      <c r="B30" t="s">
        <v>897</v>
      </c>
    </row>
    <row r="31" spans="1:3">
      <c r="A31" s="1" t="s">
        <v>898</v>
      </c>
      <c r="B31" s="1"/>
      <c r="C31" s="1"/>
    </row>
    <row r="32" spans="1:3">
      <c r="A32" t="str">
        <f t="shared" ref="A32:A65" si="2">SUBSTITUTE(CONCATENATE(B32,"Modal")," ","")</f>
        <v>BlankLogplotModal</v>
      </c>
      <c r="B32" t="s">
        <v>899</v>
      </c>
    </row>
    <row r="33" spans="1:2">
      <c r="A33" t="str">
        <f t="shared" si="2"/>
        <v>TrippleComboModal</v>
      </c>
      <c r="B33" t="s">
        <v>161</v>
      </c>
    </row>
    <row r="34" spans="1:2">
      <c r="A34" t="str">
        <f t="shared" si="2"/>
        <v>DensityNeutronModal</v>
      </c>
      <c r="B34" t="s">
        <v>900</v>
      </c>
    </row>
    <row r="35" spans="1:2">
      <c r="A35" t="str">
        <f t="shared" si="2"/>
        <v>ResistivitySonicModal</v>
      </c>
      <c r="B35" t="s">
        <v>901</v>
      </c>
    </row>
    <row r="36" spans="1:2">
      <c r="A36" t="str">
        <f t="shared" si="2"/>
        <v>3TracksBlankModal</v>
      </c>
      <c r="B36" t="s">
        <v>902</v>
      </c>
    </row>
    <row r="37" spans="1:2">
      <c r="A37" t="str">
        <f t="shared" si="2"/>
        <v>InputCurveModal</v>
      </c>
      <c r="B37" t="s">
        <v>903</v>
      </c>
    </row>
    <row r="38" spans="1:2">
      <c r="A38" t="str">
        <f t="shared" si="2"/>
        <v>Litho+Syn.CurveModal</v>
      </c>
      <c r="B38" t="s">
        <v>904</v>
      </c>
    </row>
    <row r="39" spans="1:2">
      <c r="A39" t="str">
        <f t="shared" si="2"/>
        <v>Syn.CurveModal</v>
      </c>
      <c r="B39" t="s">
        <v>905</v>
      </c>
    </row>
    <row r="40" spans="1:2">
      <c r="A40" t="str">
        <f t="shared" si="2"/>
        <v>CrossPlotModal</v>
      </c>
      <c r="B40" t="s">
        <v>906</v>
      </c>
    </row>
    <row r="41" spans="1:2">
      <c r="A41" t="str">
        <f t="shared" si="2"/>
        <v>BlankCrossPlotModal</v>
      </c>
      <c r="B41" t="s">
        <v>907</v>
      </c>
    </row>
    <row r="42" spans="1:2">
      <c r="A42" t="str">
        <f t="shared" si="2"/>
        <v>SonicPHI_TOTALModal</v>
      </c>
      <c r="B42" t="s">
        <v>908</v>
      </c>
    </row>
    <row r="43" spans="1:2">
      <c r="A43" t="str">
        <f t="shared" si="2"/>
        <v>NeutronDensityModal</v>
      </c>
      <c r="B43" t="s">
        <v>909</v>
      </c>
    </row>
    <row r="44" spans="1:2">
      <c r="A44" t="str">
        <f t="shared" si="2"/>
        <v>NeutronGammaModal</v>
      </c>
      <c r="B44" t="s">
        <v>910</v>
      </c>
    </row>
    <row r="45" spans="1:2">
      <c r="A45" t="str">
        <f t="shared" si="2"/>
        <v>SonicGammaModal</v>
      </c>
      <c r="B45" t="s">
        <v>911</v>
      </c>
    </row>
    <row r="46" spans="1:2">
      <c r="A46" t="str">
        <f t="shared" si="2"/>
        <v>NeuTronSonicModal</v>
      </c>
      <c r="B46" t="s">
        <v>912</v>
      </c>
    </row>
    <row r="47" spans="1:2">
      <c r="A47" t="str">
        <f t="shared" si="2"/>
        <v>DenityGammaModal</v>
      </c>
      <c r="B47" t="s">
        <v>913</v>
      </c>
    </row>
    <row r="48" spans="1:2">
      <c r="A48" t="str">
        <f t="shared" si="2"/>
        <v>NeuTronRtModal</v>
      </c>
      <c r="B48" t="s">
        <v>914</v>
      </c>
    </row>
    <row r="49" spans="1:2">
      <c r="A49" t="str">
        <f t="shared" si="2"/>
        <v>DensitySonicModal</v>
      </c>
      <c r="B49" t="s">
        <v>915</v>
      </c>
    </row>
    <row r="50" spans="1:2">
      <c r="A50" t="str">
        <f t="shared" si="2"/>
        <v>DensityRtModal</v>
      </c>
      <c r="B50" t="s">
        <v>916</v>
      </c>
    </row>
    <row r="51" spans="1:2">
      <c r="A51" t="str">
        <f t="shared" si="2"/>
        <v>SonicDensityModal</v>
      </c>
      <c r="B51" t="s">
        <v>917</v>
      </c>
    </row>
    <row r="52" spans="1:2">
      <c r="A52" t="str">
        <f t="shared" si="2"/>
        <v>SonicRtModal</v>
      </c>
      <c r="B52" t="s">
        <v>918</v>
      </c>
    </row>
    <row r="53" spans="1:2">
      <c r="A53" t="str">
        <f t="shared" si="2"/>
        <v>RtRx0Modal</v>
      </c>
      <c r="B53" t="s">
        <v>919</v>
      </c>
    </row>
    <row r="54" spans="1:2">
      <c r="A54" t="str">
        <f t="shared" si="2"/>
        <v>PickettModal</v>
      </c>
      <c r="B54" t="s">
        <v>920</v>
      </c>
    </row>
    <row r="55" spans="1:2">
      <c r="A55" t="str">
        <f t="shared" si="2"/>
        <v>HistogramModal</v>
      </c>
      <c r="B55" t="s">
        <v>233</v>
      </c>
    </row>
    <row r="56" spans="1:2">
      <c r="A56" t="str">
        <f t="shared" si="2"/>
        <v>BlankHistogramModal</v>
      </c>
      <c r="B56" t="s">
        <v>237</v>
      </c>
    </row>
    <row r="57" spans="1:2">
      <c r="A57" t="str">
        <f t="shared" si="2"/>
        <v>PHI_TOTALModal</v>
      </c>
      <c r="B57" t="s">
        <v>921</v>
      </c>
    </row>
    <row r="58" spans="1:2">
      <c r="A58" t="str">
        <f t="shared" si="2"/>
        <v>GammaRayModal</v>
      </c>
      <c r="B58" t="s">
        <v>243</v>
      </c>
    </row>
    <row r="59" spans="1:2">
      <c r="A59" t="str">
        <f t="shared" si="2"/>
        <v>NeutronModal</v>
      </c>
      <c r="B59" t="s">
        <v>184</v>
      </c>
    </row>
    <row r="60" spans="1:2">
      <c r="A60" t="str">
        <f t="shared" si="2"/>
        <v>DensityModal</v>
      </c>
      <c r="B60" t="s">
        <v>199</v>
      </c>
    </row>
    <row r="61" spans="1:2">
      <c r="A61" t="str">
        <f t="shared" si="2"/>
        <v>HistogramMoreModal</v>
      </c>
      <c r="B61" t="s">
        <v>922</v>
      </c>
    </row>
    <row r="62" spans="1:2">
      <c r="A62" t="str">
        <f t="shared" si="2"/>
        <v>SonicModal</v>
      </c>
      <c r="B62" t="s">
        <v>208</v>
      </c>
    </row>
    <row r="63" spans="1:2">
      <c r="A63" t="str">
        <f t="shared" si="2"/>
        <v>SallowResistivityModal</v>
      </c>
      <c r="B63" t="s">
        <v>923</v>
      </c>
    </row>
    <row r="64" spans="1:2">
      <c r="A64" t="str">
        <f t="shared" si="2"/>
        <v>DeepResistivityModal</v>
      </c>
      <c r="B64" t="s">
        <v>251</v>
      </c>
    </row>
    <row r="65" spans="1:3">
      <c r="A65" t="str">
        <f t="shared" si="2"/>
        <v>MSFLHistogramModal</v>
      </c>
      <c r="B65" t="s">
        <v>924</v>
      </c>
    </row>
    <row r="66" spans="1:3">
      <c r="A66" s="1" t="s">
        <v>925</v>
      </c>
      <c r="B66" s="1"/>
      <c r="C66" s="1"/>
    </row>
    <row r="67" spans="1:3">
      <c r="A67" t="str">
        <f t="shared" ref="A67:A93" si="3">SUBSTITUTE(CONCATENATE(B67,"Modal")," ","")</f>
        <v>AddCurveModal</v>
      </c>
      <c r="B67" t="s">
        <v>926</v>
      </c>
    </row>
    <row r="68" spans="1:3">
      <c r="A68" t="str">
        <f t="shared" si="3"/>
        <v>InteractiveCurveEditModal</v>
      </c>
      <c r="B68" t="s">
        <v>927</v>
      </c>
    </row>
    <row r="69" spans="1:3">
      <c r="A69" t="str">
        <f t="shared" si="3"/>
        <v>InteractiveBaselineShiftModal</v>
      </c>
      <c r="B69" t="s">
        <v>928</v>
      </c>
    </row>
    <row r="70" spans="1:3">
      <c r="A70" t="str">
        <f t="shared" si="3"/>
        <v>SplitCurveModal</v>
      </c>
      <c r="B70" t="s">
        <v>929</v>
      </c>
    </row>
    <row r="71" spans="1:3">
      <c r="A71" t="str">
        <f t="shared" si="3"/>
        <v>SplitCurvesModal</v>
      </c>
      <c r="B71" t="s">
        <v>930</v>
      </c>
    </row>
    <row r="72" spans="1:3">
      <c r="A72" t="str">
        <f t="shared" si="3"/>
        <v>InteractiveCurveSplitModal</v>
      </c>
      <c r="B72" t="s">
        <v>931</v>
      </c>
    </row>
    <row r="73" spans="1:3">
      <c r="A73" t="str">
        <f t="shared" si="3"/>
        <v>MergeCurvesModal</v>
      </c>
      <c r="B73" t="s">
        <v>932</v>
      </c>
    </row>
    <row r="74" spans="1:3">
      <c r="A74" t="str">
        <f t="shared" si="3"/>
        <v>CurvesHeaderModal</v>
      </c>
      <c r="B74" t="s">
        <v>933</v>
      </c>
    </row>
    <row r="75" spans="1:3">
      <c r="A75" t="str">
        <f t="shared" si="3"/>
        <v>FillDataGapsModal</v>
      </c>
      <c r="B75" t="s">
        <v>934</v>
      </c>
    </row>
    <row r="76" spans="1:3">
      <c r="A76" t="str">
        <f t="shared" si="3"/>
        <v>CurveFilterModal</v>
      </c>
      <c r="B76" t="s">
        <v>336</v>
      </c>
    </row>
    <row r="77" spans="1:3">
      <c r="A77" t="str">
        <f t="shared" si="3"/>
        <v>CurveConvolutionModal</v>
      </c>
      <c r="B77" t="s">
        <v>360</v>
      </c>
    </row>
    <row r="78" spans="1:3">
      <c r="A78" t="str">
        <f t="shared" si="3"/>
        <v>CurveDeconvolutionModal</v>
      </c>
      <c r="B78" t="s">
        <v>364</v>
      </c>
    </row>
    <row r="79" spans="1:3">
      <c r="A79" t="str">
        <f t="shared" si="3"/>
        <v>CurveDerivativeModal</v>
      </c>
      <c r="B79" t="s">
        <v>935</v>
      </c>
    </row>
    <row r="80" spans="1:3">
      <c r="A80" t="str">
        <f t="shared" si="3"/>
        <v>CurveRescaleModal</v>
      </c>
      <c r="B80" t="s">
        <v>936</v>
      </c>
    </row>
    <row r="81" spans="1:3">
      <c r="A81" t="str">
        <f t="shared" si="3"/>
        <v>CurveComrarisonModal</v>
      </c>
      <c r="B81" t="s">
        <v>937</v>
      </c>
    </row>
    <row r="82" spans="1:3">
      <c r="A82" t="str">
        <f t="shared" si="3"/>
        <v>CurveAverageModal</v>
      </c>
      <c r="B82" t="s">
        <v>938</v>
      </c>
    </row>
    <row r="83" spans="1:3">
      <c r="A83" t="str">
        <f t="shared" si="3"/>
        <v>FormationResistivityModal</v>
      </c>
      <c r="B83" t="s">
        <v>939</v>
      </c>
    </row>
    <row r="84" spans="1:3">
      <c r="A84" t="str">
        <f t="shared" si="3"/>
        <v>Badhole/Coal/SaltModal</v>
      </c>
      <c r="B84" t="s">
        <v>940</v>
      </c>
    </row>
    <row r="85" spans="1:3">
      <c r="A85" t="str">
        <f t="shared" si="3"/>
        <v>UserFormulaModal</v>
      </c>
      <c r="B85" t="s">
        <v>941</v>
      </c>
    </row>
    <row r="86" spans="1:3">
      <c r="A86" t="str">
        <f t="shared" si="3"/>
        <v>UserFormulaModal</v>
      </c>
      <c r="B86" t="s">
        <v>941</v>
      </c>
    </row>
    <row r="87" spans="1:3">
      <c r="A87" t="str">
        <f t="shared" si="3"/>
        <v>UserProgramModal</v>
      </c>
      <c r="B87" t="s">
        <v>942</v>
      </c>
    </row>
    <row r="88" spans="1:3">
      <c r="A88" t="str">
        <f t="shared" si="3"/>
        <v>PythonProgramModal</v>
      </c>
      <c r="B88" t="s">
        <v>943</v>
      </c>
    </row>
    <row r="89" spans="1:3">
      <c r="A89" t="str">
        <f t="shared" si="3"/>
        <v>CalculationModal</v>
      </c>
      <c r="B89" t="s">
        <v>369</v>
      </c>
    </row>
    <row r="90" spans="1:3">
      <c r="A90" t="str">
        <f t="shared" si="3"/>
        <v>TVDConversionModal</v>
      </c>
      <c r="B90" t="s">
        <v>944</v>
      </c>
    </row>
    <row r="91" spans="1:3">
      <c r="A91" t="str">
        <f t="shared" si="3"/>
        <v>PCAAnalysisModal</v>
      </c>
      <c r="B91" t="s">
        <v>945</v>
      </c>
    </row>
    <row r="92" spans="1:3">
      <c r="A92" t="str">
        <f t="shared" si="3"/>
        <v>Multi-LinearRegressionModal</v>
      </c>
      <c r="B92" t="s">
        <v>375</v>
      </c>
    </row>
    <row r="93" spans="1:3">
      <c r="A93" t="str">
        <f t="shared" si="3"/>
        <v>NeuralNetworkModal</v>
      </c>
      <c r="B93" t="s">
        <v>946</v>
      </c>
    </row>
    <row r="94" spans="1:3">
      <c r="A94" s="1" t="s">
        <v>12</v>
      </c>
      <c r="B94" s="1"/>
      <c r="C94" s="1"/>
    </row>
    <row r="95" spans="1:3">
      <c r="A95" t="str">
        <f t="shared" ref="A95:A116" si="4">SUBSTITUTE(CONCATENATE(B95,"Modal")," ","")</f>
        <v>EditZonesModal</v>
      </c>
      <c r="B95" t="s">
        <v>947</v>
      </c>
    </row>
    <row r="96" spans="1:3">
      <c r="A96" t="str">
        <f t="shared" si="4"/>
        <v>InputCurvesModal</v>
      </c>
      <c r="B96" t="s">
        <v>948</v>
      </c>
    </row>
    <row r="97" spans="1:2">
      <c r="A97" t="str">
        <f t="shared" si="4"/>
        <v>InputFuidModal</v>
      </c>
      <c r="B97" t="s">
        <v>949</v>
      </c>
    </row>
    <row r="98" spans="1:2">
      <c r="A98" t="str">
        <f t="shared" si="4"/>
        <v>BuildMineralParametersModal</v>
      </c>
      <c r="B98" t="s">
        <v>950</v>
      </c>
    </row>
    <row r="99" spans="1:2">
      <c r="A99" t="str">
        <f t="shared" si="4"/>
        <v>InputMineralZonesModal</v>
      </c>
      <c r="B99" t="s">
        <v>951</v>
      </c>
    </row>
    <row r="100" spans="1:2">
      <c r="A100" t="str">
        <f t="shared" si="4"/>
        <v>Multi-MineralSolverModal</v>
      </c>
      <c r="B100" t="s">
        <v>586</v>
      </c>
    </row>
    <row r="101" spans="1:2">
      <c r="A101" t="str">
        <f t="shared" si="4"/>
        <v>ClayMineralsVolumeModal</v>
      </c>
      <c r="B101" t="s">
        <v>952</v>
      </c>
    </row>
    <row r="102" spans="1:2">
      <c r="A102" t="str">
        <f t="shared" si="4"/>
        <v>Fracture-VugPorosityModal</v>
      </c>
      <c r="B102" t="s">
        <v>953</v>
      </c>
    </row>
    <row r="103" spans="1:2">
      <c r="A103" t="str">
        <f t="shared" si="4"/>
        <v>OpenPorosityModal</v>
      </c>
      <c r="B103" t="s">
        <v>954</v>
      </c>
    </row>
    <row r="104" spans="1:2">
      <c r="A104" t="str">
        <f t="shared" si="4"/>
        <v>SecondaryPorosityModal</v>
      </c>
      <c r="B104" t="s">
        <v>955</v>
      </c>
    </row>
    <row r="105" spans="1:2">
      <c r="A105" t="str">
        <f t="shared" si="4"/>
        <v>FracturePorosityModal</v>
      </c>
      <c r="B105" t="s">
        <v>607</v>
      </c>
    </row>
    <row r="106" spans="1:2">
      <c r="A106" t="str">
        <f t="shared" si="4"/>
        <v>FilteringFractureModal</v>
      </c>
      <c r="B106" t="s">
        <v>956</v>
      </c>
    </row>
    <row r="107" spans="1:2">
      <c r="A107" t="str">
        <f t="shared" si="4"/>
        <v>Micro&amp;MacroPorosityModal</v>
      </c>
      <c r="B107" t="s">
        <v>957</v>
      </c>
    </row>
    <row r="108" spans="1:2">
      <c r="A108" t="str">
        <f t="shared" si="4"/>
        <v>WaterSaturationModal</v>
      </c>
      <c r="B108" t="s">
        <v>537</v>
      </c>
    </row>
    <row r="109" spans="1:2">
      <c r="A109" t="str">
        <f t="shared" si="4"/>
        <v>PermeabilityModal</v>
      </c>
      <c r="B109" t="s">
        <v>623</v>
      </c>
    </row>
    <row r="110" spans="1:2">
      <c r="A110" t="str">
        <f t="shared" si="4"/>
        <v>CutoffandSummationModal</v>
      </c>
      <c r="B110" t="s">
        <v>627</v>
      </c>
    </row>
    <row r="111" spans="1:2">
      <c r="A111" t="str">
        <f t="shared" si="4"/>
        <v>FilteringModal</v>
      </c>
      <c r="B111" t="s">
        <v>958</v>
      </c>
    </row>
    <row r="112" spans="1:2">
      <c r="A112" t="str">
        <f t="shared" si="4"/>
        <v>ClasticModal</v>
      </c>
      <c r="B112" t="s">
        <v>469</v>
      </c>
    </row>
    <row r="113" spans="1:3">
      <c r="A113" t="str">
        <f t="shared" si="4"/>
        <v>BasicAnalysisModal</v>
      </c>
      <c r="B113" t="s">
        <v>959</v>
      </c>
    </row>
    <row r="114" spans="1:3">
      <c r="A114" t="str">
        <f t="shared" si="4"/>
        <v>ClayVolumeModal</v>
      </c>
      <c r="B114" t="s">
        <v>960</v>
      </c>
    </row>
    <row r="115" spans="1:3">
      <c r="A115" t="str">
        <f t="shared" si="4"/>
        <v>Porosity&amp;WaterSaturationModal</v>
      </c>
      <c r="B115" t="s">
        <v>961</v>
      </c>
    </row>
    <row r="116" spans="1:3">
      <c r="A116" t="str">
        <f t="shared" si="4"/>
        <v>CutoffandSummationModal</v>
      </c>
      <c r="B116" t="s">
        <v>627</v>
      </c>
    </row>
    <row r="117" spans="1:3">
      <c r="A117" s="1" t="s">
        <v>17</v>
      </c>
      <c r="B117" s="1"/>
      <c r="C117" s="1"/>
    </row>
    <row r="118" spans="1:3">
      <c r="A118" t="str">
        <f>SUBSTITUTE(CONCATENATE(B118,"Modal")," ","")</f>
        <v>AboutModal</v>
      </c>
      <c r="B118" t="s">
        <v>962</v>
      </c>
    </row>
    <row r="119" spans="1:3">
      <c r="A119" t="str">
        <f>SUBSTITUTE(CONCATENATE(B119,"Modal")," ","")</f>
        <v>UnlockModal</v>
      </c>
      <c r="B119" t="s">
        <v>860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zoomScaleNormal="100" workbookViewId="0">
      <selection activeCell="E32" sqref="E32"/>
    </sheetView>
  </sheetViews>
  <sheetFormatPr defaultColWidth="9" defaultRowHeight="15"/>
  <cols>
    <col min="1" max="1" width="17.42578125" style="2" customWidth="1"/>
    <col min="2" max="4" width="8.7109375" customWidth="1"/>
    <col min="5" max="5" width="23.28515625" customWidth="1"/>
    <col min="6" max="6" width="8.7109375" customWidth="1"/>
    <col min="7" max="7" width="18.7109375" customWidth="1"/>
    <col min="8" max="1025" width="8.7109375" customWidth="1"/>
  </cols>
  <sheetData>
    <row r="1" spans="1:11">
      <c r="A1" s="2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</row>
    <row r="2" spans="1:11">
      <c r="A2" s="3">
        <v>1</v>
      </c>
      <c r="B2" s="1" t="str">
        <f t="shared" ref="B2:B6" si="0">SUBSTITUTE(CONCATENATE(G2,D2)," ","")</f>
        <v>ProjectTabset</v>
      </c>
      <c r="C2" s="1" t="s">
        <v>6</v>
      </c>
      <c r="D2" s="1" t="str">
        <f t="shared" ref="D2:D6" si="1">REPLACE(C2,1,2,"")</f>
        <v>Tabset</v>
      </c>
      <c r="E2" s="1"/>
      <c r="F2" s="1"/>
      <c r="G2" s="1" t="s">
        <v>39</v>
      </c>
      <c r="H2" s="1"/>
      <c r="I2" s="1"/>
      <c r="J2" t="s">
        <v>40</v>
      </c>
      <c r="K2" t="s">
        <v>863</v>
      </c>
    </row>
    <row r="3" spans="1:11">
      <c r="A3" s="4">
        <v>1.1000000000000001</v>
      </c>
      <c r="B3" s="5" t="str">
        <f t="shared" si="0"/>
        <v>ProjectToolbar</v>
      </c>
      <c r="C3" t="s">
        <v>37</v>
      </c>
      <c r="D3" t="str">
        <f t="shared" si="1"/>
        <v>Toolbar</v>
      </c>
      <c r="E3" t="s">
        <v>853</v>
      </c>
      <c r="F3" t="str">
        <f t="shared" ref="F3:F6" si="2">SUBSTITUTE(E3,"_","-")</f>
        <v>help-32x32</v>
      </c>
      <c r="G3" t="s">
        <v>39</v>
      </c>
      <c r="J3" t="s">
        <v>40</v>
      </c>
      <c r="K3" t="s">
        <v>863</v>
      </c>
    </row>
    <row r="4" spans="1:11">
      <c r="A4" s="4">
        <v>1.2</v>
      </c>
      <c r="B4" s="5" t="str">
        <f t="shared" si="0"/>
        <v>ProjectTreeview</v>
      </c>
      <c r="C4" t="s">
        <v>963</v>
      </c>
      <c r="D4" t="str">
        <f t="shared" si="1"/>
        <v>Treeview</v>
      </c>
      <c r="E4" t="s">
        <v>865</v>
      </c>
      <c r="F4" t="str">
        <f t="shared" si="2"/>
        <v>info-frp-32x32</v>
      </c>
      <c r="G4" t="s">
        <v>39</v>
      </c>
      <c r="J4" t="s">
        <v>40</v>
      </c>
      <c r="K4" t="s">
        <v>863</v>
      </c>
    </row>
    <row r="5" spans="1:11">
      <c r="A5" s="3">
        <v>2</v>
      </c>
      <c r="B5" s="1" t="str">
        <f t="shared" si="0"/>
        <v>PropertiesTabs</v>
      </c>
      <c r="C5" s="1" t="s">
        <v>861</v>
      </c>
      <c r="D5" s="1" t="str">
        <f t="shared" si="1"/>
        <v>Tabs</v>
      </c>
      <c r="E5" s="1"/>
      <c r="F5" s="1" t="str">
        <f t="shared" si="2"/>
        <v/>
      </c>
      <c r="G5" s="1" t="s">
        <v>964</v>
      </c>
      <c r="H5" s="1"/>
      <c r="I5" s="1"/>
      <c r="J5" t="s">
        <v>40</v>
      </c>
      <c r="K5" t="s">
        <v>863</v>
      </c>
    </row>
    <row r="6" spans="1:11">
      <c r="A6" s="4">
        <v>2.1</v>
      </c>
      <c r="B6" s="5" t="str">
        <f t="shared" si="0"/>
        <v>PropertyList</v>
      </c>
      <c r="C6" t="s">
        <v>868</v>
      </c>
      <c r="D6" t="str">
        <f t="shared" si="1"/>
        <v>List</v>
      </c>
      <c r="F6" t="str">
        <f t="shared" si="2"/>
        <v/>
      </c>
      <c r="G6" t="s">
        <v>965</v>
      </c>
      <c r="J6" t="s">
        <v>40</v>
      </c>
      <c r="K6" t="s">
        <v>863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zoomScale="205" zoomScaleNormal="205" workbookViewId="0">
      <selection activeCell="B3" sqref="B3"/>
    </sheetView>
  </sheetViews>
  <sheetFormatPr defaultColWidth="9" defaultRowHeight="15"/>
  <cols>
    <col min="1" max="1" width="8.7109375" customWidth="1"/>
    <col min="2" max="2" width="11.85546875" bestFit="1" customWidth="1"/>
    <col min="3" max="3" width="10.42578125" bestFit="1" customWidth="1"/>
    <col min="4" max="1025" width="8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s="11" t="s">
        <v>18</v>
      </c>
      <c r="C2" t="s">
        <v>19</v>
      </c>
    </row>
    <row r="3" spans="1:4">
      <c r="A3">
        <v>2</v>
      </c>
      <c r="B3" s="11" t="s">
        <v>20</v>
      </c>
      <c r="C3" t="s">
        <v>19</v>
      </c>
    </row>
    <row r="4" spans="1:4">
      <c r="A4">
        <v>3</v>
      </c>
      <c r="B4" s="11" t="s">
        <v>21</v>
      </c>
      <c r="C4" t="s">
        <v>19</v>
      </c>
    </row>
    <row r="5" spans="1:4">
      <c r="A5">
        <v>4</v>
      </c>
      <c r="B5" t="s">
        <v>22</v>
      </c>
      <c r="C5" t="s">
        <v>23</v>
      </c>
    </row>
  </sheetData>
  <hyperlinks>
    <hyperlink ref="B2" location="RibbonBlock!A1" display="RibbonBlock" xr:uid="{00000000-0004-0000-0000-000000000000}"/>
    <hyperlink ref="B3" location="ExplorerBlock!A1" display="ExplorerBlock" xr:uid="{00000000-0004-0000-0000-000001000000}"/>
    <hyperlink ref="B4" location="WorkingBlock!A1" display="WorkingBlock" xr:uid="{00000000-0004-0000-0000-000002000000}"/>
  </hyperlinks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O22"/>
  <sheetViews>
    <sheetView topLeftCell="B1" zoomScaleNormal="100" workbookViewId="0">
      <selection activeCell="H29" sqref="H29"/>
    </sheetView>
  </sheetViews>
  <sheetFormatPr defaultColWidth="9" defaultRowHeight="18"/>
  <cols>
    <col min="1" max="1" width="21.7109375" style="2" customWidth="1"/>
    <col min="2" max="2" width="33.28515625" style="25" bestFit="1" customWidth="1"/>
    <col min="3" max="3" width="14.7109375" bestFit="1" customWidth="1"/>
    <col min="4" max="4" width="10.42578125" bestFit="1" customWidth="1"/>
    <col min="5" max="5" width="40.42578125" bestFit="1" customWidth="1"/>
    <col min="6" max="6" width="39.140625" bestFit="1" customWidth="1"/>
    <col min="7" max="7" width="27.42578125" style="31" customWidth="1"/>
    <col min="8" max="9" width="8.7109375" customWidth="1"/>
    <col min="10" max="10" width="17.5703125" customWidth="1"/>
    <col min="11" max="11" width="48.5703125" style="150" customWidth="1"/>
    <col min="12" max="12" width="11.42578125" bestFit="1" customWidth="1"/>
    <col min="13" max="14" width="8.7109375" customWidth="1"/>
    <col min="15" max="15" width="22" bestFit="1" customWidth="1"/>
    <col min="16" max="16" width="14.28515625" customWidth="1"/>
    <col min="17" max="1025" width="8.7109375" customWidth="1"/>
  </cols>
  <sheetData>
    <row r="1" spans="1:15" ht="16.5">
      <c r="A1" s="33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s="147" customFormat="1" ht="16.5">
      <c r="A2" s="144">
        <v>1</v>
      </c>
      <c r="B2" s="145" t="s">
        <v>36</v>
      </c>
      <c r="C2" s="146" t="s">
        <v>37</v>
      </c>
      <c r="D2" s="146" t="s">
        <v>38</v>
      </c>
      <c r="E2" s="146"/>
      <c r="F2" s="146"/>
      <c r="G2" s="146" t="s">
        <v>39</v>
      </c>
      <c r="H2" s="146"/>
      <c r="I2" s="146"/>
      <c r="J2" s="146" t="s">
        <v>40</v>
      </c>
      <c r="K2" s="149"/>
      <c r="L2" s="146"/>
    </row>
    <row r="3" spans="1:15" ht="16.5">
      <c r="A3" s="33" t="s">
        <v>41</v>
      </c>
      <c r="B3" s="34" t="s">
        <v>42</v>
      </c>
      <c r="C3" s="35" t="s">
        <v>43</v>
      </c>
      <c r="D3" s="35" t="str">
        <f t="shared" ref="D3:D9" si="0">REPLACE(C3,1,2,"")</f>
        <v>Button</v>
      </c>
      <c r="E3" s="35" t="s">
        <v>44</v>
      </c>
      <c r="F3" s="35" t="str">
        <f>SUBSTITUTE(E3,"_","-")</f>
        <v>project-new-32x32</v>
      </c>
      <c r="G3" s="35" t="s">
        <v>45</v>
      </c>
      <c r="H3" s="35" t="str">
        <f t="shared" ref="H3:H8" si="1">IF(ISNUMBER(SEARCH("16x16",E3)),"icon-left","")</f>
        <v/>
      </c>
      <c r="I3" s="35"/>
      <c r="J3" s="35" t="s">
        <v>40</v>
      </c>
      <c r="K3" s="148" t="str">
        <f>_xlfn.CONCAT("isButtonDisabled('",B3,"')", IF(O3=TRUE, " || !projectLoaded",))</f>
        <v>isButtonDisabled('NewProjectButton')</v>
      </c>
      <c r="L3" s="35" t="s">
        <v>46</v>
      </c>
    </row>
    <row r="4" spans="1:15" ht="16.5">
      <c r="A4" s="33" t="s">
        <v>47</v>
      </c>
      <c r="B4" s="34" t="s">
        <v>48</v>
      </c>
      <c r="C4" s="35" t="s">
        <v>43</v>
      </c>
      <c r="D4" s="35" t="str">
        <f t="shared" si="0"/>
        <v>Button</v>
      </c>
      <c r="E4" s="35" t="s">
        <v>49</v>
      </c>
      <c r="F4" s="35" t="str">
        <f t="shared" ref="F4:F8" si="2">SUBSTITUTE(E4,"_","-")</f>
        <v>project-open-32x32</v>
      </c>
      <c r="G4" s="35" t="s">
        <v>50</v>
      </c>
      <c r="H4" s="35" t="str">
        <f t="shared" si="1"/>
        <v/>
      </c>
      <c r="I4" s="35"/>
      <c r="J4" s="35" t="s">
        <v>40</v>
      </c>
      <c r="K4" s="148" t="str">
        <f t="shared" ref="K4:K8" si="3">_xlfn.CONCAT("isButtonDisabled('",B4,"')", IF(O4=TRUE, " || !projectLoaded",))</f>
        <v>isButtonDisabled('OpenProjectButton')</v>
      </c>
      <c r="L4" s="35" t="s">
        <v>46</v>
      </c>
    </row>
    <row r="5" spans="1:15" ht="16.5">
      <c r="A5" s="33" t="s">
        <v>51</v>
      </c>
      <c r="B5" s="34" t="s">
        <v>52</v>
      </c>
      <c r="C5" s="35" t="s">
        <v>43</v>
      </c>
      <c r="D5" s="35" t="str">
        <f t="shared" si="0"/>
        <v>Button</v>
      </c>
      <c r="E5" s="35" t="s">
        <v>53</v>
      </c>
      <c r="F5" s="35" t="str">
        <f t="shared" si="2"/>
        <v>project-close-32x32</v>
      </c>
      <c r="G5" s="35" t="s">
        <v>54</v>
      </c>
      <c r="H5" s="35" t="str">
        <f t="shared" si="1"/>
        <v/>
      </c>
      <c r="I5" s="35"/>
      <c r="J5" s="35" t="s">
        <v>40</v>
      </c>
      <c r="K5" s="148" t="str">
        <f t="shared" si="3"/>
        <v>isButtonDisabled('CloseProjectButton') || !projectLoaded</v>
      </c>
      <c r="L5" s="35" t="s">
        <v>46</v>
      </c>
      <c r="O5" t="b">
        <v>1</v>
      </c>
    </row>
    <row r="6" spans="1:15" ht="16.5">
      <c r="A6" s="33" t="s">
        <v>55</v>
      </c>
      <c r="B6" s="34" t="s">
        <v>56</v>
      </c>
      <c r="C6" s="35" t="s">
        <v>43</v>
      </c>
      <c r="D6" s="35" t="str">
        <f t="shared" si="0"/>
        <v>Button</v>
      </c>
      <c r="E6" s="35" t="s">
        <v>57</v>
      </c>
      <c r="F6" s="35" t="str">
        <f t="shared" si="2"/>
        <v>project-share-32x32</v>
      </c>
      <c r="G6" s="35" t="s">
        <v>58</v>
      </c>
      <c r="H6" s="35" t="str">
        <f t="shared" si="1"/>
        <v/>
      </c>
      <c r="I6" s="35"/>
      <c r="J6" s="35" t="s">
        <v>40</v>
      </c>
      <c r="K6" s="148" t="str">
        <f>_xlfn.CONCAT("isButtonDisabled('",B6,"')", IF(O6=TRUE, " || !projectLoaded",))</f>
        <v>isButtonDisabled('ShareProjectButton') || !projectLoaded</v>
      </c>
      <c r="L6" s="35" t="s">
        <v>46</v>
      </c>
      <c r="O6" t="b">
        <v>1</v>
      </c>
    </row>
    <row r="7" spans="1:15" ht="16.5">
      <c r="A7" s="33" t="s">
        <v>59</v>
      </c>
      <c r="B7" s="34" t="s">
        <v>60</v>
      </c>
      <c r="C7" s="35" t="s">
        <v>43</v>
      </c>
      <c r="D7" s="35" t="str">
        <f>REPLACE(C7,1,2,"")</f>
        <v>Button</v>
      </c>
      <c r="E7" s="35" t="s">
        <v>61</v>
      </c>
      <c r="F7" s="35" t="str">
        <f t="shared" si="2"/>
        <v>project-storage-32x32</v>
      </c>
      <c r="G7" s="35" t="s">
        <v>62</v>
      </c>
      <c r="H7" s="35" t="str">
        <f t="shared" si="1"/>
        <v/>
      </c>
      <c r="I7" s="35"/>
      <c r="J7" s="35" t="s">
        <v>40</v>
      </c>
      <c r="K7" s="148" t="str">
        <f t="shared" si="3"/>
        <v>isButtonDisabled('ProjectStorageButton') || !projectLoaded</v>
      </c>
      <c r="L7" s="35" t="s">
        <v>46</v>
      </c>
      <c r="O7" t="b">
        <v>1</v>
      </c>
    </row>
    <row r="8" spans="1:15" ht="16.5">
      <c r="A8" s="33" t="s">
        <v>63</v>
      </c>
      <c r="B8" s="41" t="s">
        <v>64</v>
      </c>
      <c r="C8" s="35" t="s">
        <v>43</v>
      </c>
      <c r="D8" s="35" t="str">
        <f t="shared" si="0"/>
        <v>Button</v>
      </c>
      <c r="E8" s="35" t="s">
        <v>65</v>
      </c>
      <c r="F8" s="35" t="str">
        <f t="shared" si="2"/>
        <v>well-new-32x32</v>
      </c>
      <c r="G8" s="35" t="s">
        <v>66</v>
      </c>
      <c r="H8" s="35" t="str">
        <f t="shared" si="1"/>
        <v/>
      </c>
      <c r="I8" s="35"/>
      <c r="J8" s="35" t="s">
        <v>40</v>
      </c>
      <c r="K8" s="148" t="str">
        <f t="shared" si="3"/>
        <v>isButtonDisabled('AddNewButton') || !projectLoaded</v>
      </c>
      <c r="L8" s="35" t="s">
        <v>46</v>
      </c>
      <c r="O8" t="b">
        <v>1</v>
      </c>
    </row>
    <row r="9" spans="1:15" s="147" customFormat="1" ht="16.5">
      <c r="A9" s="144" t="s">
        <v>67</v>
      </c>
      <c r="B9" s="145" t="s">
        <v>68</v>
      </c>
      <c r="C9" s="146" t="s">
        <v>37</v>
      </c>
      <c r="D9" s="146" t="str">
        <f t="shared" si="0"/>
        <v>Toolbar</v>
      </c>
      <c r="E9" s="146"/>
      <c r="F9" s="146"/>
      <c r="G9" s="146" t="s">
        <v>69</v>
      </c>
      <c r="H9" s="146"/>
      <c r="I9" s="146"/>
      <c r="J9" s="146" t="s">
        <v>40</v>
      </c>
      <c r="K9" s="149"/>
      <c r="L9" s="146"/>
    </row>
    <row r="10" spans="1:15" ht="16.5">
      <c r="A10" s="33" t="s">
        <v>70</v>
      </c>
      <c r="B10" s="34" t="s">
        <v>71</v>
      </c>
      <c r="C10" s="35" t="s">
        <v>43</v>
      </c>
      <c r="D10" s="35" t="str">
        <f t="shared" ref="D10" si="4">REPLACE(C10,1,2,"")</f>
        <v>Button</v>
      </c>
      <c r="E10" s="40" t="s">
        <v>72</v>
      </c>
      <c r="F10" s="35" t="str">
        <f>SUBSTITUTE(E10,"_","-")</f>
        <v>project-normal-32x32</v>
      </c>
      <c r="G10" s="35" t="s">
        <v>73</v>
      </c>
      <c r="H10" s="35" t="str">
        <f t="shared" ref="H10" si="5">IF(ISNUMBER(SEARCH("16x16",E10)),"icon-left","")</f>
        <v/>
      </c>
      <c r="I10" s="35"/>
      <c r="J10" s="35" t="s">
        <v>40</v>
      </c>
      <c r="K10" s="148" t="str">
        <f t="shared" ref="K10:K12" si="6">_xlfn.CONCAT("isButtonDisabled('",B10,"')", IF(O10=TRUE, " || !projectLoaded",))</f>
        <v>isButtonDisabled('ProjectButton') || !projectLoaded</v>
      </c>
      <c r="L10" s="35" t="s">
        <v>46</v>
      </c>
      <c r="O10" t="b">
        <v>1</v>
      </c>
    </row>
    <row r="11" spans="1:15" ht="16.5">
      <c r="A11" s="33" t="s">
        <v>74</v>
      </c>
      <c r="B11" s="34" t="s">
        <v>75</v>
      </c>
      <c r="C11" s="35" t="s">
        <v>43</v>
      </c>
      <c r="D11" s="35" t="str">
        <f>REPLACE(C11,1,2,"")</f>
        <v>Button</v>
      </c>
      <c r="E11" s="35" t="s">
        <v>76</v>
      </c>
      <c r="F11" s="35" t="str">
        <f>SUBSTITUTE(E11,"_","-")</f>
        <v>property-grid-32x32</v>
      </c>
      <c r="G11" s="35" t="s">
        <v>77</v>
      </c>
      <c r="H11" s="35" t="str">
        <f>IF(ISNUMBER(SEARCH("16x16",E11)),"icon-left","")</f>
        <v/>
      </c>
      <c r="I11" s="35"/>
      <c r="J11" s="35" t="s">
        <v>40</v>
      </c>
      <c r="K11" s="148" t="str">
        <f t="shared" si="6"/>
        <v>isButtonDisabled('PropertyGridButton') || !projectLoaded</v>
      </c>
      <c r="L11" s="35" t="s">
        <v>46</v>
      </c>
      <c r="O11" t="b">
        <v>1</v>
      </c>
    </row>
    <row r="12" spans="1:15" ht="16.5">
      <c r="A12" s="33" t="s">
        <v>78</v>
      </c>
      <c r="B12" s="34" t="s">
        <v>79</v>
      </c>
      <c r="C12" s="35" t="s">
        <v>43</v>
      </c>
      <c r="D12" s="35" t="str">
        <f>REPLACE(C12,1,2,"")</f>
        <v>Button</v>
      </c>
      <c r="E12" s="35" t="s">
        <v>80</v>
      </c>
      <c r="F12" s="35" t="str">
        <f>SUBSTITUTE(E12,"_","-")</f>
        <v>log-windows-32x32</v>
      </c>
      <c r="G12" s="35" t="s">
        <v>81</v>
      </c>
      <c r="H12" s="35" t="str">
        <f>IF(ISNUMBER(SEARCH("16x16",E12)),"icon-left","")</f>
        <v/>
      </c>
      <c r="I12" s="35"/>
      <c r="J12" s="35" t="s">
        <v>40</v>
      </c>
      <c r="K12" s="148" t="str">
        <f t="shared" si="6"/>
        <v>isButtonDisabled('LogWindowButton') || !projectLoaded</v>
      </c>
      <c r="L12" s="35" t="s">
        <v>46</v>
      </c>
      <c r="O12" t="b">
        <v>1</v>
      </c>
    </row>
    <row r="13" spans="1:15" s="147" customFormat="1" ht="16.5">
      <c r="A13" s="144" t="s">
        <v>82</v>
      </c>
      <c r="B13" s="145" t="s">
        <v>83</v>
      </c>
      <c r="C13" s="146" t="s">
        <v>37</v>
      </c>
      <c r="D13" s="146" t="s">
        <v>37</v>
      </c>
      <c r="E13" s="146"/>
      <c r="F13" s="146"/>
      <c r="G13" s="146" t="s">
        <v>84</v>
      </c>
      <c r="H13" s="146"/>
      <c r="I13" s="146"/>
      <c r="J13" s="146" t="s">
        <v>40</v>
      </c>
      <c r="K13" s="149"/>
      <c r="L13" s="146"/>
    </row>
    <row r="14" spans="1:15" ht="16.5">
      <c r="A14" s="33" t="s">
        <v>85</v>
      </c>
      <c r="B14" s="34" t="s">
        <v>86</v>
      </c>
      <c r="C14" s="35" t="s">
        <v>43</v>
      </c>
      <c r="D14" s="35" t="str">
        <f t="shared" ref="D14" si="7">REPLACE(C14,1,2,"")</f>
        <v>Button</v>
      </c>
      <c r="E14" s="35" t="s">
        <v>87</v>
      </c>
      <c r="F14" s="35" t="str">
        <f t="shared" ref="F14" si="8">SUBSTITUTE(E14,"_","-")</f>
        <v>workflow-32x32</v>
      </c>
      <c r="G14" s="35" t="s">
        <v>88</v>
      </c>
      <c r="H14" s="35" t="str">
        <f t="shared" ref="H14" si="9">IF(ISNUMBER(SEARCH("16x16",E14)),"icon-left","")</f>
        <v/>
      </c>
      <c r="I14" s="35"/>
      <c r="J14" s="35" t="s">
        <v>40</v>
      </c>
      <c r="K14" s="148" t="str">
        <f t="shared" ref="K14:K15" si="10">_xlfn.CONCAT("isButtonDisabled('",B14,"')", IF(O14=TRUE, " || !projectLoaded",))</f>
        <v>isButtonDisabled('FlowsButton') || !projectLoaded</v>
      </c>
      <c r="L14" s="35" t="s">
        <v>46</v>
      </c>
      <c r="O14" t="b">
        <v>1</v>
      </c>
    </row>
    <row r="15" spans="1:15" ht="16.5">
      <c r="A15" s="33" t="s">
        <v>89</v>
      </c>
      <c r="B15" s="34" t="s">
        <v>90</v>
      </c>
      <c r="C15" s="35" t="s">
        <v>43</v>
      </c>
      <c r="D15" s="35" t="str">
        <f>REPLACE(C15,1,2,"")</f>
        <v>Button</v>
      </c>
      <c r="E15" s="35" t="s">
        <v>91</v>
      </c>
      <c r="F15" s="35" t="str">
        <f>SUBSTITUTE(E15,"_","-")</f>
        <v>csv-transformer-32x32</v>
      </c>
      <c r="G15" s="35" t="s">
        <v>92</v>
      </c>
      <c r="H15" s="35" t="str">
        <f>IF(ISNUMBER(SEARCH("16x16",E15)),"icon-left","")</f>
        <v/>
      </c>
      <c r="I15" s="35"/>
      <c r="J15" s="35" t="s">
        <v>40</v>
      </c>
      <c r="K15" s="148" t="str">
        <f t="shared" si="10"/>
        <v>isButtonDisabled('CSVTransformerButton')</v>
      </c>
      <c r="L15" s="35" t="s">
        <v>46</v>
      </c>
    </row>
    <row r="16" spans="1:15" ht="16.5">
      <c r="A16" s="33" t="s">
        <v>93</v>
      </c>
      <c r="B16" s="34" t="s">
        <v>94</v>
      </c>
      <c r="C16" s="35" t="s">
        <v>43</v>
      </c>
      <c r="D16" s="35" t="str">
        <f>REPLACE(C16,1,2,"")</f>
        <v>Button</v>
      </c>
      <c r="E16" s="35" t="s">
        <v>91</v>
      </c>
      <c r="F16" s="35" t="str">
        <f>SUBSTITUTE(E16,"_","-")</f>
        <v>csv-transformer-32x32</v>
      </c>
      <c r="G16" s="35" t="s">
        <v>95</v>
      </c>
      <c r="H16" s="35" t="str">
        <f>IF(ISNUMBER(SEARCH("16x16",E16)),"icon-left","")</f>
        <v/>
      </c>
      <c r="I16" s="35"/>
      <c r="J16" s="35" t="s">
        <v>40</v>
      </c>
      <c r="K16" s="148" t="str">
        <f t="shared" ref="K16" si="11">_xlfn.CONCAT("isButtonDisabled('",B16,"')", IF(O16=TRUE, " || !projectLoaded",))</f>
        <v>isButtonDisabled('ConvertNullValueButton')</v>
      </c>
      <c r="L16" s="35" t="s">
        <v>46</v>
      </c>
    </row>
    <row r="17" spans="1:12" s="147" customFormat="1" ht="16.5">
      <c r="A17" s="144"/>
      <c r="B17" s="145" t="s">
        <v>96</v>
      </c>
      <c r="C17" s="146" t="s">
        <v>37</v>
      </c>
      <c r="D17" s="146" t="str">
        <f t="shared" ref="D17:D19" si="12">REPLACE(C17,1,2,"")</f>
        <v>Toolbar</v>
      </c>
      <c r="E17" s="146"/>
      <c r="F17" s="146"/>
      <c r="G17" s="146" t="s">
        <v>97</v>
      </c>
      <c r="H17" s="146"/>
      <c r="I17" s="146"/>
      <c r="J17" s="146" t="s">
        <v>40</v>
      </c>
      <c r="K17" s="149"/>
      <c r="L17" s="146"/>
    </row>
    <row r="18" spans="1:12" ht="16.5">
      <c r="A18" s="33"/>
      <c r="B18" s="35" t="s">
        <v>98</v>
      </c>
      <c r="C18" s="35" t="s">
        <v>43</v>
      </c>
      <c r="D18" s="35" t="str">
        <f>REPLACE(C18,1,2,"")</f>
        <v>Button</v>
      </c>
      <c r="E18" s="35" t="s">
        <v>99</v>
      </c>
      <c r="F18" s="35" t="s">
        <v>100</v>
      </c>
      <c r="G18" s="35" t="s">
        <v>101</v>
      </c>
      <c r="H18" s="35"/>
      <c r="I18" s="35"/>
      <c r="J18" s="35" t="s">
        <v>40</v>
      </c>
      <c r="K18" s="148" t="str">
        <f>_xlfn.CONCAT("isButtonDisabled('",B18,"')", IF(O18=TRUE, " || !projectLoaded",))</f>
        <v>isButtonDisabled('ManagementDashboardButton')</v>
      </c>
      <c r="L18" s="35" t="s">
        <v>46</v>
      </c>
    </row>
    <row r="19" spans="1:12" ht="16.5">
      <c r="A19" s="33"/>
      <c r="B19" s="34" t="s">
        <v>102</v>
      </c>
      <c r="C19" s="35" t="s">
        <v>43</v>
      </c>
      <c r="D19" s="35" t="str">
        <f t="shared" si="12"/>
        <v>Button</v>
      </c>
      <c r="E19" s="35" t="s">
        <v>103</v>
      </c>
      <c r="F19" s="35" t="str">
        <f t="shared" ref="F19" si="13">SUBSTITUTE(E19,"_","-")</f>
        <v>basemap-32x32</v>
      </c>
      <c r="G19" s="35" t="s">
        <v>104</v>
      </c>
      <c r="H19" s="35" t="str">
        <f t="shared" ref="H19" si="14">IF(ISNUMBER(SEARCH("16x16",E19)),"icon-left","")</f>
        <v/>
      </c>
      <c r="I19" s="35"/>
      <c r="J19" s="35" t="s">
        <v>40</v>
      </c>
      <c r="K19" s="148" t="str">
        <f t="shared" ref="K19:K20" si="15">_xlfn.CONCAT("isButtonDisabled('",B19,"')", IF(O19=TRUE, " || !projectLoaded",))</f>
        <v>isButtonDisabled('BaseMapButton')</v>
      </c>
      <c r="L19" s="35" t="s">
        <v>46</v>
      </c>
    </row>
    <row r="20" spans="1:12" ht="16.5">
      <c r="A20" s="33"/>
      <c r="B20" s="34" t="s">
        <v>105</v>
      </c>
      <c r="C20" s="35" t="s">
        <v>43</v>
      </c>
      <c r="D20" s="35" t="str">
        <f>REPLACE(C20,1,2,"")</f>
        <v>Button</v>
      </c>
      <c r="E20" s="35" t="s">
        <v>106</v>
      </c>
      <c r="F20" s="35" t="str">
        <f>SUBSTITUTE(E20,"_","-")</f>
        <v>wi-python-32x32</v>
      </c>
      <c r="G20" s="35" t="s">
        <v>107</v>
      </c>
      <c r="H20" s="35" t="str">
        <f>IF(ISNUMBER(SEARCH("16x16",E20)),"icon-left","")</f>
        <v/>
      </c>
      <c r="I20" s="35"/>
      <c r="J20" s="35" t="s">
        <v>40</v>
      </c>
      <c r="K20" s="148" t="str">
        <f t="shared" si="15"/>
        <v>isButtonDisabled('WiPythonButton')</v>
      </c>
      <c r="L20" s="35" t="s">
        <v>46</v>
      </c>
    </row>
    <row r="21" spans="1:12" ht="16.5">
      <c r="A21" s="33"/>
      <c r="B21" s="34" t="s">
        <v>108</v>
      </c>
      <c r="C21" s="35" t="s">
        <v>43</v>
      </c>
      <c r="D21" s="35" t="str">
        <f>REPLACE(C21,1,2,"")</f>
        <v>Button</v>
      </c>
      <c r="E21" s="35" t="s">
        <v>109</v>
      </c>
      <c r="F21" s="35" t="str">
        <f>SUBSTITUTE(E21,"_","-")</f>
        <v>machine-learning-application-32x32</v>
      </c>
      <c r="G21" s="35" t="s">
        <v>110</v>
      </c>
      <c r="H21" s="35" t="str">
        <f>IF(ISNUMBER(SEARCH("16x16",E21)),"icon-left","")</f>
        <v/>
      </c>
      <c r="I21" s="35"/>
      <c r="J21" s="35" t="s">
        <v>40</v>
      </c>
      <c r="K21" s="148" t="str">
        <f t="shared" ref="K21" si="16">_xlfn.CONCAT("isButtonDisabled('",B21,"')", IF(O21=TRUE, " || !projectLoaded",))</f>
        <v>isButtonDisabled('MachineLearningApplicationButton')</v>
      </c>
      <c r="L21" s="35" t="s">
        <v>46</v>
      </c>
    </row>
    <row r="22" spans="1:12">
      <c r="D22" s="3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/>
  <ignoredErrors>
    <ignoredError sqref="A3:A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43B6-77E2-4F99-A74B-E8E58E4777FC}">
  <dimension ref="A1:P12"/>
  <sheetViews>
    <sheetView workbookViewId="0">
      <selection activeCell="K3" sqref="K3"/>
    </sheetView>
  </sheetViews>
  <sheetFormatPr defaultRowHeight="12.75"/>
  <cols>
    <col min="1" max="1" width="36.7109375" style="137" customWidth="1"/>
    <col min="2" max="2" width="30" style="137" bestFit="1" customWidth="1"/>
    <col min="3" max="3" width="14.7109375" style="137" bestFit="1" customWidth="1"/>
    <col min="4" max="4" width="12" style="137" bestFit="1" customWidth="1"/>
    <col min="5" max="5" width="34.5703125" style="137" bestFit="1" customWidth="1"/>
    <col min="6" max="6" width="33.7109375" style="137" bestFit="1" customWidth="1"/>
    <col min="7" max="7" width="24.7109375" style="137" bestFit="1" customWidth="1"/>
    <col min="8" max="10" width="9.140625" style="137"/>
    <col min="11" max="11" width="45.140625" style="137" bestFit="1" customWidth="1"/>
    <col min="12" max="12" width="13" style="137" bestFit="1" customWidth="1"/>
    <col min="13" max="16384" width="9.140625" style="137"/>
  </cols>
  <sheetData>
    <row r="1" spans="1:16">
      <c r="A1" s="135" t="s">
        <v>0</v>
      </c>
      <c r="B1" s="136" t="s">
        <v>1</v>
      </c>
      <c r="C1" s="137" t="s">
        <v>2</v>
      </c>
      <c r="D1" s="137" t="s">
        <v>24</v>
      </c>
      <c r="E1" s="137" t="s">
        <v>25</v>
      </c>
      <c r="F1" s="137" t="s">
        <v>26</v>
      </c>
      <c r="G1" s="137" t="s">
        <v>27</v>
      </c>
      <c r="H1" s="137" t="s">
        <v>28</v>
      </c>
      <c r="I1" s="137" t="s">
        <v>29</v>
      </c>
      <c r="J1" s="137" t="s">
        <v>30</v>
      </c>
      <c r="K1" s="137" t="s">
        <v>31</v>
      </c>
      <c r="L1" s="137" t="s">
        <v>32</v>
      </c>
      <c r="M1" s="137" t="s">
        <v>33</v>
      </c>
      <c r="N1" s="137" t="s">
        <v>34</v>
      </c>
      <c r="O1" s="137" t="s">
        <v>35</v>
      </c>
    </row>
    <row r="2" spans="1:16" s="141" customFormat="1">
      <c r="A2" s="138" t="s">
        <v>4</v>
      </c>
      <c r="B2" s="139" t="s">
        <v>111</v>
      </c>
      <c r="C2" s="140" t="s">
        <v>37</v>
      </c>
      <c r="D2" s="141" t="str">
        <f t="shared" ref="D2:D11" si="0">REPLACE(C2,1,2,"")</f>
        <v>Toolbar</v>
      </c>
      <c r="E2" s="140"/>
      <c r="F2" s="140"/>
      <c r="G2" s="140" t="s">
        <v>112</v>
      </c>
      <c r="H2" s="140"/>
      <c r="I2" s="140"/>
      <c r="J2" s="140" t="s">
        <v>40</v>
      </c>
      <c r="K2" s="142"/>
      <c r="P2" s="137"/>
    </row>
    <row r="3" spans="1:16">
      <c r="A3" s="135" t="s">
        <v>41</v>
      </c>
      <c r="B3" s="136" t="s">
        <v>113</v>
      </c>
      <c r="C3" s="137" t="s">
        <v>114</v>
      </c>
      <c r="D3" s="137" t="str">
        <f t="shared" si="0"/>
        <v>Dropdown</v>
      </c>
      <c r="E3" s="137" t="s">
        <v>115</v>
      </c>
      <c r="F3" s="137" t="str">
        <f t="shared" ref="F3:F12" si="1">SUBSTITUTE(E3,"_","-")</f>
        <v>project-import-32x32</v>
      </c>
      <c r="G3" s="137" t="s">
        <v>116</v>
      </c>
      <c r="H3" s="137" t="str">
        <f t="shared" ref="H3:H11" si="2">IF(ISNUMBER(SEARCH("16x16",E3)),"icon-left","")</f>
        <v/>
      </c>
      <c r="J3" s="137" t="s">
        <v>40</v>
      </c>
      <c r="K3" s="135" t="str">
        <f>_xlfn.CONCAT("isButtonDisabled('",B3,"')", IF(O3=TRUE, " || !projectLoaded",))</f>
        <v>isButtonDisabled('ImportDropdown') || !projectLoaded</v>
      </c>
      <c r="L3" s="137" t="s">
        <v>46</v>
      </c>
      <c r="O3" s="137" t="b">
        <v>1</v>
      </c>
    </row>
    <row r="4" spans="1:16">
      <c r="A4" s="135" t="s">
        <v>117</v>
      </c>
      <c r="B4" s="136" t="s">
        <v>118</v>
      </c>
      <c r="C4" s="137" t="s">
        <v>43</v>
      </c>
      <c r="D4" s="137" t="str">
        <f t="shared" si="0"/>
        <v>Button</v>
      </c>
      <c r="E4" s="137" t="s">
        <v>119</v>
      </c>
      <c r="F4" s="137" t="str">
        <f t="shared" si="1"/>
        <v>inventory-explorer-16x16</v>
      </c>
      <c r="G4" s="137" t="s">
        <v>120</v>
      </c>
      <c r="H4" s="137" t="str">
        <f t="shared" si="2"/>
        <v>icon-left</v>
      </c>
      <c r="J4" s="137" t="s">
        <v>40</v>
      </c>
      <c r="K4" s="135" t="str">
        <f t="shared" ref="K4:K12" si="3">_xlfn.CONCAT("isButtonDisabled('",B4,"')", IF(O4=TRUE, " || !projectLoaded",))</f>
        <v>isButtonDisabled('InventoryInspectionButton') || !projectLoaded</v>
      </c>
      <c r="L4" s="137" t="s">
        <v>121</v>
      </c>
      <c r="O4" s="137" t="b">
        <v>1</v>
      </c>
    </row>
    <row r="5" spans="1:16">
      <c r="A5" s="135" t="s">
        <v>122</v>
      </c>
      <c r="B5" s="136" t="s">
        <v>123</v>
      </c>
      <c r="C5" s="137" t="s">
        <v>43</v>
      </c>
      <c r="D5" s="137" t="str">
        <f t="shared" si="0"/>
        <v>Button</v>
      </c>
      <c r="E5" s="137" t="s">
        <v>124</v>
      </c>
      <c r="F5" s="137" t="str">
        <f t="shared" si="1"/>
        <v>import-from-inventory-16x16</v>
      </c>
      <c r="G5" s="137" t="s">
        <v>125</v>
      </c>
      <c r="H5" s="137" t="str">
        <f t="shared" si="2"/>
        <v>icon-left</v>
      </c>
      <c r="J5" s="137" t="s">
        <v>40</v>
      </c>
      <c r="K5" s="135" t="str">
        <f t="shared" si="3"/>
        <v>isButtonDisabled('ImportFromInventoryButton') || !projectLoaded</v>
      </c>
      <c r="L5" s="137" t="s">
        <v>121</v>
      </c>
      <c r="O5" s="137" t="b">
        <v>1</v>
      </c>
    </row>
    <row r="6" spans="1:16">
      <c r="A6" s="135" t="s">
        <v>47</v>
      </c>
      <c r="B6" s="136" t="s">
        <v>126</v>
      </c>
      <c r="C6" s="137" t="s">
        <v>114</v>
      </c>
      <c r="D6" s="137" t="str">
        <f t="shared" si="0"/>
        <v>Dropdown</v>
      </c>
      <c r="E6" s="137" t="s">
        <v>127</v>
      </c>
      <c r="F6" s="137" t="str">
        <f t="shared" si="1"/>
        <v>project-export-32x32</v>
      </c>
      <c r="G6" s="137" t="s">
        <v>128</v>
      </c>
      <c r="H6" s="137" t="str">
        <f t="shared" si="2"/>
        <v/>
      </c>
      <c r="J6" s="137" t="s">
        <v>40</v>
      </c>
      <c r="K6" s="135" t="str">
        <f t="shared" si="3"/>
        <v>isButtonDisabled('ExportDropdown') || !projectLoaded</v>
      </c>
      <c r="L6" s="137" t="s">
        <v>46</v>
      </c>
      <c r="O6" s="137" t="b">
        <v>1</v>
      </c>
    </row>
    <row r="7" spans="1:16">
      <c r="A7" s="135" t="s">
        <v>129</v>
      </c>
      <c r="B7" s="136" t="s">
        <v>130</v>
      </c>
      <c r="C7" s="137" t="s">
        <v>43</v>
      </c>
      <c r="D7" s="137" t="str">
        <f t="shared" si="0"/>
        <v>Button</v>
      </c>
      <c r="E7" s="137" t="s">
        <v>131</v>
      </c>
      <c r="F7" s="137" t="str">
        <f t="shared" si="1"/>
        <v>export-from-inventory-16x16</v>
      </c>
      <c r="G7" s="137" t="s">
        <v>132</v>
      </c>
      <c r="H7" s="137" t="str">
        <f t="shared" si="2"/>
        <v>icon-left</v>
      </c>
      <c r="J7" s="137" t="s">
        <v>40</v>
      </c>
      <c r="K7" s="135" t="str">
        <f t="shared" si="3"/>
        <v>isButtonDisabled('ExportFromInventoryButton') || !projectLoaded</v>
      </c>
      <c r="L7" s="137" t="s">
        <v>121</v>
      </c>
      <c r="O7" s="137" t="b">
        <v>1</v>
      </c>
    </row>
    <row r="8" spans="1:16">
      <c r="A8" s="135" t="s">
        <v>133</v>
      </c>
      <c r="B8" s="136" t="s">
        <v>134</v>
      </c>
      <c r="C8" s="137" t="s">
        <v>43</v>
      </c>
      <c r="D8" s="137" t="str">
        <f t="shared" si="0"/>
        <v>Button</v>
      </c>
      <c r="E8" s="137" t="s">
        <v>135</v>
      </c>
      <c r="F8" s="137" t="str">
        <f t="shared" si="1"/>
        <v>export-from-project-16x16</v>
      </c>
      <c r="G8" s="137" t="s">
        <v>136</v>
      </c>
      <c r="H8" s="137" t="str">
        <f t="shared" si="2"/>
        <v>icon-left</v>
      </c>
      <c r="J8" s="137" t="s">
        <v>40</v>
      </c>
      <c r="K8" s="135" t="str">
        <f t="shared" si="3"/>
        <v>isButtonDisabled('ExportFromProjectButton') || !projectLoaded</v>
      </c>
      <c r="L8" s="137" t="s">
        <v>121</v>
      </c>
      <c r="O8" s="137" t="b">
        <v>1</v>
      </c>
    </row>
    <row r="9" spans="1:16">
      <c r="A9" s="135" t="s">
        <v>51</v>
      </c>
      <c r="B9" s="136" t="s">
        <v>137</v>
      </c>
      <c r="C9" s="137" t="s">
        <v>43</v>
      </c>
      <c r="D9" s="137" t="str">
        <f t="shared" ref="D9" si="4">REPLACE(C9,1,2,"")</f>
        <v>Button</v>
      </c>
      <c r="E9" s="137" t="s">
        <v>138</v>
      </c>
      <c r="F9" s="137" t="str">
        <f t="shared" ref="F9" si="5">SUBSTITUTE(E9,"_","-")</f>
        <v>parameter-management-32x32</v>
      </c>
      <c r="G9" s="143" t="s">
        <v>139</v>
      </c>
      <c r="H9" s="137" t="str">
        <f t="shared" ref="H9" si="6">IF(ISNUMBER(SEARCH("16x16",E9)),"icon-left","")</f>
        <v/>
      </c>
      <c r="J9" s="137" t="s">
        <v>40</v>
      </c>
      <c r="K9" s="135" t="str">
        <f t="shared" si="3"/>
        <v>isButtonDisabled('ParameterManagerButton') || !projectLoaded</v>
      </c>
      <c r="L9" s="137" t="s">
        <v>46</v>
      </c>
      <c r="O9" s="137" t="b">
        <v>1</v>
      </c>
    </row>
    <row r="10" spans="1:16">
      <c r="A10" s="135" t="s">
        <v>55</v>
      </c>
      <c r="B10" s="136" t="s">
        <v>140</v>
      </c>
      <c r="C10" s="137" t="s">
        <v>43</v>
      </c>
      <c r="D10" s="137" t="str">
        <f t="shared" si="0"/>
        <v>Button</v>
      </c>
      <c r="E10" s="137" t="s">
        <v>141</v>
      </c>
      <c r="F10" s="137" t="str">
        <f t="shared" si="1"/>
        <v>zone-management-32x32</v>
      </c>
      <c r="G10" s="137" t="s">
        <v>142</v>
      </c>
      <c r="H10" s="137" t="str">
        <f t="shared" si="2"/>
        <v/>
      </c>
      <c r="J10" s="137" t="s">
        <v>40</v>
      </c>
      <c r="K10" s="135" t="str">
        <f t="shared" si="3"/>
        <v>isButtonDisabled('ZonesetManagerButton') || !projectLoaded</v>
      </c>
      <c r="L10" s="137" t="s">
        <v>46</v>
      </c>
      <c r="O10" s="137" t="b">
        <v>1</v>
      </c>
    </row>
    <row r="11" spans="1:16">
      <c r="A11" s="135" t="s">
        <v>59</v>
      </c>
      <c r="B11" s="136" t="s">
        <v>143</v>
      </c>
      <c r="C11" s="137" t="s">
        <v>43</v>
      </c>
      <c r="D11" s="137" t="str">
        <f t="shared" si="0"/>
        <v>Button</v>
      </c>
      <c r="E11" s="137" t="s">
        <v>144</v>
      </c>
      <c r="F11" s="137" t="str">
        <f t="shared" si="1"/>
        <v>marker-properties-32x32</v>
      </c>
      <c r="G11" s="137" t="s">
        <v>145</v>
      </c>
      <c r="H11" s="137" t="str">
        <f t="shared" si="2"/>
        <v/>
      </c>
      <c r="J11" s="137" t="s">
        <v>40</v>
      </c>
      <c r="K11" s="135" t="str">
        <f t="shared" si="3"/>
        <v>isButtonDisabled('MarkerManagerButton') || !projectLoaded</v>
      </c>
      <c r="L11" s="137" t="s">
        <v>46</v>
      </c>
      <c r="O11" s="137" t="b">
        <v>1</v>
      </c>
    </row>
    <row r="12" spans="1:16">
      <c r="A12" s="135" t="s">
        <v>63</v>
      </c>
      <c r="B12" s="137" t="s">
        <v>146</v>
      </c>
      <c r="C12" s="137" t="s">
        <v>43</v>
      </c>
      <c r="D12" s="137" t="str">
        <f t="shared" ref="D12" si="7">REPLACE(C12,1,2,"")</f>
        <v>Button</v>
      </c>
      <c r="E12" s="137" t="s">
        <v>147</v>
      </c>
      <c r="F12" s="137" t="str">
        <f t="shared" si="1"/>
        <v>image-set-manager-32x32</v>
      </c>
      <c r="G12" s="137" t="s">
        <v>148</v>
      </c>
      <c r="J12" s="137" t="s">
        <v>40</v>
      </c>
      <c r="K12" s="135" t="str">
        <f t="shared" si="3"/>
        <v>isButtonDisabled('ImageManagerButton') || !projectLoaded</v>
      </c>
      <c r="L12" s="137" t="s">
        <v>46</v>
      </c>
      <c r="O12" s="137" t="b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1"/>
  <sheetViews>
    <sheetView zoomScale="85" zoomScaleNormal="85" workbookViewId="0">
      <selection activeCell="D24" sqref="D24"/>
    </sheetView>
  </sheetViews>
  <sheetFormatPr defaultColWidth="9" defaultRowHeight="15"/>
  <cols>
    <col min="1" max="1" width="12.140625" style="16" customWidth="1"/>
    <col min="2" max="2" width="37" customWidth="1"/>
    <col min="3" max="3" width="12.7109375" customWidth="1"/>
    <col min="4" max="4" width="11.7109375" bestFit="1" customWidth="1"/>
    <col min="5" max="5" width="35.28515625" customWidth="1"/>
    <col min="6" max="6" width="34.5703125" customWidth="1"/>
    <col min="7" max="7" width="36.28515625" bestFit="1" customWidth="1"/>
    <col min="8" max="10" width="8.7109375" customWidth="1"/>
    <col min="11" max="11" width="13.140625" style="150" customWidth="1"/>
    <col min="12" max="12" width="14.7109375" customWidth="1"/>
    <col min="13" max="1025" width="8.7109375" customWidth="1"/>
  </cols>
  <sheetData>
    <row r="1" spans="1:15" ht="16.5">
      <c r="A1" s="42" t="s">
        <v>0</v>
      </c>
      <c r="B1" s="34" t="s">
        <v>1</v>
      </c>
      <c r="C1" s="35" t="s">
        <v>2</v>
      </c>
      <c r="D1" s="35" t="s">
        <v>24</v>
      </c>
      <c r="E1" s="35" t="s">
        <v>25</v>
      </c>
      <c r="F1" s="35" t="s">
        <v>26</v>
      </c>
      <c r="G1" s="35" t="s">
        <v>27</v>
      </c>
      <c r="H1" s="35" t="s">
        <v>28</v>
      </c>
      <c r="I1" s="35" t="s">
        <v>29</v>
      </c>
      <c r="J1" s="35" t="s">
        <v>30</v>
      </c>
      <c r="K1" s="148" t="s">
        <v>31</v>
      </c>
      <c r="L1" s="35" t="s">
        <v>32</v>
      </c>
      <c r="M1" s="15" t="s">
        <v>33</v>
      </c>
      <c r="N1" t="s">
        <v>34</v>
      </c>
      <c r="O1" s="35" t="s">
        <v>35</v>
      </c>
    </row>
    <row r="2" spans="1:15" s="30" customFormat="1" ht="16.5">
      <c r="A2" s="43">
        <v>1</v>
      </c>
      <c r="B2" s="36" t="s">
        <v>149</v>
      </c>
      <c r="C2" s="37" t="s">
        <v>37</v>
      </c>
      <c r="D2" s="37" t="s">
        <v>38</v>
      </c>
      <c r="E2" s="37"/>
      <c r="F2" s="37"/>
      <c r="G2" s="37" t="s">
        <v>150</v>
      </c>
      <c r="H2" s="37"/>
      <c r="I2" s="37"/>
      <c r="J2" s="37" t="s">
        <v>40</v>
      </c>
      <c r="K2" s="151"/>
      <c r="L2" s="38"/>
    </row>
    <row r="3" spans="1:15" ht="16.5">
      <c r="A3" s="42" t="s">
        <v>41</v>
      </c>
      <c r="B3" s="40" t="s">
        <v>151</v>
      </c>
      <c r="C3" s="35" t="s">
        <v>43</v>
      </c>
      <c r="D3" s="35" t="str">
        <f t="shared" ref="D3:D9" si="0">REPLACE(C3,1,2,"")</f>
        <v>Button</v>
      </c>
      <c r="E3" s="40" t="s">
        <v>152</v>
      </c>
      <c r="F3" s="35" t="str">
        <f t="shared" ref="F3:F4" si="1">SUBSTITUTE(E3,"_","-")</f>
        <v>logplot-blank-null-32x32</v>
      </c>
      <c r="G3" s="35" t="s">
        <v>153</v>
      </c>
      <c r="H3" s="35" t="str">
        <f t="shared" ref="H3" si="2">IF(ISNUMBER(SEARCH("16x16",E3)),"icon-left","")</f>
        <v/>
      </c>
      <c r="I3" s="35"/>
      <c r="J3" s="35" t="s">
        <v>40</v>
      </c>
      <c r="K3" s="148" t="str">
        <f>_xlfn.CONCAT("isButtonDisabled('",B3,"')", IF(O3=TRUE, " || !projectLoaded",))</f>
        <v>isButtonDisabled('BlankLogplotButton') || !projectLoaded</v>
      </c>
      <c r="L3" s="35" t="s">
        <v>46</v>
      </c>
      <c r="N3" s="35" t="s">
        <v>154</v>
      </c>
      <c r="O3" t="b">
        <v>1</v>
      </c>
    </row>
    <row r="4" spans="1:15" ht="16.5">
      <c r="A4" s="42" t="s">
        <v>47</v>
      </c>
      <c r="B4" s="40" t="s">
        <v>155</v>
      </c>
      <c r="C4" s="35" t="s">
        <v>114</v>
      </c>
      <c r="D4" s="35" t="str">
        <f t="shared" si="0"/>
        <v>Dropdown</v>
      </c>
      <c r="E4" s="40" t="s">
        <v>156</v>
      </c>
      <c r="F4" s="35" t="str">
        <f t="shared" si="1"/>
        <v>logplot-template-32x32</v>
      </c>
      <c r="G4" s="35" t="s">
        <v>157</v>
      </c>
      <c r="H4" s="35"/>
      <c r="I4" s="35"/>
      <c r="J4" s="35" t="s">
        <v>40</v>
      </c>
      <c r="K4" s="148" t="str">
        <f t="shared" ref="K4:K41" si="3">_xlfn.CONCAT("isButtonDisabled('",B4,"')", IF(O4=TRUE, " || !projectLoaded",))</f>
        <v>isButtonDisabled('LogplotTemplateDropdown') || !projectLoaded</v>
      </c>
      <c r="L4" s="35" t="s">
        <v>158</v>
      </c>
      <c r="N4" s="35"/>
      <c r="O4" t="b">
        <v>1</v>
      </c>
    </row>
    <row r="5" spans="1:15" ht="16.5">
      <c r="A5" s="42" t="s">
        <v>129</v>
      </c>
      <c r="B5" s="35" t="s">
        <v>159</v>
      </c>
      <c r="C5" s="35" t="s">
        <v>43</v>
      </c>
      <c r="D5" s="35" t="str">
        <f t="shared" si="0"/>
        <v>Button</v>
      </c>
      <c r="E5" s="35" t="s">
        <v>160</v>
      </c>
      <c r="F5" s="35" t="str">
        <f t="shared" ref="F5" si="4">SUBSTITUTE(E5,"_","-")</f>
        <v>triple-combo-16x16</v>
      </c>
      <c r="G5" s="35" t="s">
        <v>161</v>
      </c>
      <c r="H5" s="35" t="str">
        <f t="shared" ref="H5" si="5">IF(ISNUMBER(SEARCH("16x16",E5)),"icon-left","")</f>
        <v>icon-left</v>
      </c>
      <c r="I5" s="35"/>
      <c r="J5" s="35" t="s">
        <v>40</v>
      </c>
      <c r="K5" s="148" t="str">
        <f t="shared" si="3"/>
        <v>isButtonDisabled('TrippleComboButton') || !projectLoaded</v>
      </c>
      <c r="L5" s="35" t="s">
        <v>121</v>
      </c>
      <c r="O5" t="b">
        <v>1</v>
      </c>
    </row>
    <row r="6" spans="1:15" ht="16.5">
      <c r="A6" s="42" t="s">
        <v>133</v>
      </c>
      <c r="B6" s="35" t="s">
        <v>162</v>
      </c>
      <c r="C6" s="35" t="s">
        <v>43</v>
      </c>
      <c r="D6" s="35" t="str">
        <f t="shared" si="0"/>
        <v>Button</v>
      </c>
      <c r="E6" s="35" t="s">
        <v>163</v>
      </c>
      <c r="F6" s="35" t="str">
        <f>SUBSTITUTE(E6,"_","-")</f>
        <v>density-neutron-16x16</v>
      </c>
      <c r="G6" s="35" t="s">
        <v>164</v>
      </c>
      <c r="H6" s="35" t="str">
        <f t="shared" ref="H6:H40" si="6">IF(ISNUMBER(SEARCH("16x16",E6)),"icon-left","")</f>
        <v>icon-left</v>
      </c>
      <c r="I6" s="35"/>
      <c r="J6" s="35" t="s">
        <v>40</v>
      </c>
      <c r="K6" s="148" t="str">
        <f t="shared" si="3"/>
        <v>isButtonDisabled('DensityNeutronButton') || !projectLoaded</v>
      </c>
      <c r="L6" s="35" t="s">
        <v>121</v>
      </c>
      <c r="N6" s="35" t="s">
        <v>165</v>
      </c>
      <c r="O6" t="b">
        <v>1</v>
      </c>
    </row>
    <row r="7" spans="1:15" ht="16.5">
      <c r="A7" s="42" t="s">
        <v>166</v>
      </c>
      <c r="B7" s="35" t="str">
        <f>SUBSTITUTE(SUBSTITUTE(CONCATENATE(G7,D7), " ",""),"-","")</f>
        <v>ResistivitySonicButton</v>
      </c>
      <c r="C7" s="35" t="s">
        <v>43</v>
      </c>
      <c r="D7" s="35" t="str">
        <f t="shared" si="0"/>
        <v>Button</v>
      </c>
      <c r="E7" s="35" t="s">
        <v>167</v>
      </c>
      <c r="F7" s="35" t="str">
        <f t="shared" ref="F7:F40" si="7">SUBSTITUTE(E7,"_","-")</f>
        <v>resistivity-sonic-16x16</v>
      </c>
      <c r="G7" s="35" t="s">
        <v>168</v>
      </c>
      <c r="H7" s="35" t="str">
        <f t="shared" si="6"/>
        <v>icon-left</v>
      </c>
      <c r="I7" s="35"/>
      <c r="J7" s="35" t="s">
        <v>40</v>
      </c>
      <c r="K7" s="148" t="str">
        <f t="shared" si="3"/>
        <v>isButtonDisabled('ResistivitySonicButton') || !projectLoaded</v>
      </c>
      <c r="L7" s="35" t="s">
        <v>121</v>
      </c>
      <c r="O7" t="b">
        <v>1</v>
      </c>
    </row>
    <row r="8" spans="1:15" ht="16.5">
      <c r="A8" s="42" t="s">
        <v>51</v>
      </c>
      <c r="B8" s="35" t="s">
        <v>169</v>
      </c>
      <c r="C8" s="35" t="s">
        <v>43</v>
      </c>
      <c r="D8" s="35" t="str">
        <f t="shared" si="0"/>
        <v>Button</v>
      </c>
      <c r="E8" s="35" t="s">
        <v>170</v>
      </c>
      <c r="F8" s="35" t="str">
        <f t="shared" si="7"/>
        <v>open-logplot-template-32x32</v>
      </c>
      <c r="G8" s="35" t="s">
        <v>171</v>
      </c>
      <c r="H8" s="35"/>
      <c r="I8" s="35"/>
      <c r="J8" s="35" t="s">
        <v>40</v>
      </c>
      <c r="K8" s="148" t="str">
        <f t="shared" si="3"/>
        <v>isButtonDisabled('OpenTemplateButton') || !projectLoaded</v>
      </c>
      <c r="L8" s="35" t="s">
        <v>46</v>
      </c>
      <c r="O8" t="b">
        <v>1</v>
      </c>
    </row>
    <row r="9" spans="1:15" ht="16.5">
      <c r="A9" s="42" t="s">
        <v>55</v>
      </c>
      <c r="B9" s="35" t="str">
        <f>SUBSTITUTE(SUBSTITUTE(CONCATENATE(G9,D9), " ",""),"-","")</f>
        <v>LogPlotDesignerButton</v>
      </c>
      <c r="C9" s="35" t="s">
        <v>43</v>
      </c>
      <c r="D9" s="35" t="str">
        <f t="shared" si="0"/>
        <v>Button</v>
      </c>
      <c r="E9" s="35" t="s">
        <v>172</v>
      </c>
      <c r="F9" s="35" t="str">
        <f t="shared" si="7"/>
        <v>logplot-designer-32x32</v>
      </c>
      <c r="G9" s="35" t="s">
        <v>173</v>
      </c>
      <c r="H9" s="35"/>
      <c r="I9" s="35"/>
      <c r="J9" s="35" t="s">
        <v>40</v>
      </c>
      <c r="K9" s="148" t="str">
        <f t="shared" si="3"/>
        <v>isButtonDisabled('LogPlotDesignerButton') || !projectLoaded</v>
      </c>
      <c r="L9" s="35" t="s">
        <v>46</v>
      </c>
      <c r="O9" t="b">
        <v>1</v>
      </c>
    </row>
    <row r="10" spans="1:15" s="30" customFormat="1" ht="16.5">
      <c r="A10" s="44" t="s">
        <v>67</v>
      </c>
      <c r="B10" s="39" t="s">
        <v>174</v>
      </c>
      <c r="C10" s="37" t="s">
        <v>37</v>
      </c>
      <c r="D10" s="38" t="str">
        <f t="shared" ref="D10:D40" si="8">REPLACE(C10,1,2,"")</f>
        <v>Toolbar</v>
      </c>
      <c r="E10" s="38"/>
      <c r="F10" s="38" t="str">
        <f t="shared" si="7"/>
        <v/>
      </c>
      <c r="G10" s="38" t="s">
        <v>175</v>
      </c>
      <c r="H10" s="38" t="str">
        <f t="shared" si="6"/>
        <v/>
      </c>
      <c r="I10" s="38"/>
      <c r="J10" s="38" t="s">
        <v>40</v>
      </c>
      <c r="K10" s="151"/>
      <c r="L10" s="38"/>
    </row>
    <row r="11" spans="1:15" ht="16.5">
      <c r="A11" s="42" t="s">
        <v>70</v>
      </c>
      <c r="B11" s="35" t="s">
        <v>176</v>
      </c>
      <c r="C11" s="35" t="s">
        <v>43</v>
      </c>
      <c r="D11" s="35" t="str">
        <f t="shared" ref="D11:D12" si="9">REPLACE(C11,1,2,"")</f>
        <v>Button</v>
      </c>
      <c r="E11" s="40" t="s">
        <v>177</v>
      </c>
      <c r="F11" s="35" t="str">
        <f t="shared" ref="F11:F13" si="10">SUBSTITUTE(E11,"_","-")</f>
        <v>crossplot-new-32x32</v>
      </c>
      <c r="G11" s="35" t="s">
        <v>178</v>
      </c>
      <c r="H11" s="35"/>
      <c r="I11" s="35"/>
      <c r="J11" s="35" t="s">
        <v>40</v>
      </c>
      <c r="K11" s="148" t="str">
        <f t="shared" si="3"/>
        <v>isButtonDisabled('BlankCrossPlotButton') || !projectLoaded</v>
      </c>
      <c r="L11" s="35" t="s">
        <v>46</v>
      </c>
      <c r="O11" t="b">
        <v>1</v>
      </c>
    </row>
    <row r="12" spans="1:15" ht="16.5">
      <c r="A12" s="42" t="s">
        <v>74</v>
      </c>
      <c r="B12" s="34" t="s">
        <v>179</v>
      </c>
      <c r="C12" s="35" t="s">
        <v>43</v>
      </c>
      <c r="D12" s="35" t="str">
        <f t="shared" si="9"/>
        <v>Button</v>
      </c>
      <c r="E12" s="40" t="s">
        <v>180</v>
      </c>
      <c r="F12" s="35" t="str">
        <f t="shared" ref="F12" si="11">SUBSTITUTE(E12,"_","-")</f>
        <v>crossplot-open-32x32</v>
      </c>
      <c r="G12" s="35" t="s">
        <v>181</v>
      </c>
      <c r="H12" s="35" t="str">
        <f t="shared" ref="H12" si="12">IF(ISNUMBER(SEARCH("16x16",E12)),"icon-left","")</f>
        <v/>
      </c>
      <c r="I12" s="35"/>
      <c r="J12" s="35" t="s">
        <v>40</v>
      </c>
      <c r="K12" s="148" t="str">
        <f t="shared" si="3"/>
        <v>isButtonDisabled('CrossPlotToolButton') || !projectLoaded</v>
      </c>
      <c r="L12" s="35" t="s">
        <v>46</v>
      </c>
      <c r="O12" t="b">
        <v>1</v>
      </c>
    </row>
    <row r="13" spans="1:15" ht="16.5">
      <c r="A13" s="42"/>
      <c r="B13" s="34" t="s">
        <v>182</v>
      </c>
      <c r="C13" s="35" t="s">
        <v>114</v>
      </c>
      <c r="D13" s="35" t="str">
        <f t="shared" ref="D13" si="13">REPLACE(C13,1,2,"")</f>
        <v>Dropdown</v>
      </c>
      <c r="E13" s="35" t="s">
        <v>183</v>
      </c>
      <c r="F13" s="35" t="str">
        <f t="shared" si="10"/>
        <v>neutron-plot-32x32</v>
      </c>
      <c r="G13" s="35" t="s">
        <v>184</v>
      </c>
      <c r="H13" s="35" t="str">
        <f t="shared" ref="H13" si="14">IF(ISNUMBER(SEARCH("16x16",E13)),"icon-left","")</f>
        <v/>
      </c>
      <c r="I13" s="35"/>
      <c r="J13" s="35" t="s">
        <v>40</v>
      </c>
      <c r="K13" s="148" t="str">
        <f t="shared" si="3"/>
        <v>isButtonDisabled('NeutronDropdown') || !projectLoaded</v>
      </c>
      <c r="L13" s="35" t="s">
        <v>46</v>
      </c>
      <c r="O13" t="b">
        <v>1</v>
      </c>
    </row>
    <row r="14" spans="1:15" ht="16.5">
      <c r="A14" s="42"/>
      <c r="B14" s="35" t="s">
        <v>185</v>
      </c>
      <c r="C14" s="35" t="s">
        <v>43</v>
      </c>
      <c r="D14" s="35" t="str">
        <f t="shared" si="8"/>
        <v>Button</v>
      </c>
      <c r="E14" s="35" t="s">
        <v>186</v>
      </c>
      <c r="F14" s="35" t="str">
        <f t="shared" si="7"/>
        <v>neutron-gramma-16x16</v>
      </c>
      <c r="G14" s="35" t="s">
        <v>187</v>
      </c>
      <c r="H14" s="35" t="str">
        <f t="shared" si="6"/>
        <v>icon-left</v>
      </c>
      <c r="I14" s="35"/>
      <c r="J14" s="35" t="s">
        <v>40</v>
      </c>
      <c r="K14" s="148" t="str">
        <f t="shared" si="3"/>
        <v>isButtonDisabled('NeutronGammaButton') || !projectLoaded</v>
      </c>
      <c r="L14" s="35" t="s">
        <v>121</v>
      </c>
      <c r="O14" t="b">
        <v>1</v>
      </c>
    </row>
    <row r="15" spans="1:15" ht="16.5">
      <c r="A15" s="42"/>
      <c r="B15" s="34" t="s">
        <v>188</v>
      </c>
      <c r="C15" s="35" t="s">
        <v>43</v>
      </c>
      <c r="D15" s="35" t="str">
        <f t="shared" si="8"/>
        <v>Button</v>
      </c>
      <c r="E15" s="35" t="s">
        <v>189</v>
      </c>
      <c r="F15" s="35" t="str">
        <f t="shared" si="7"/>
        <v>neutron-density-16x16</v>
      </c>
      <c r="G15" s="35" t="s">
        <v>190</v>
      </c>
      <c r="H15" s="35" t="str">
        <f t="shared" si="6"/>
        <v>icon-left</v>
      </c>
      <c r="I15" s="35"/>
      <c r="J15" s="35" t="s">
        <v>40</v>
      </c>
      <c r="K15" s="148" t="str">
        <f t="shared" si="3"/>
        <v>isButtonDisabled('NeutronDensityButton') || !projectLoaded</v>
      </c>
      <c r="L15" s="35" t="s">
        <v>121</v>
      </c>
      <c r="O15" t="b">
        <v>1</v>
      </c>
    </row>
    <row r="16" spans="1:15" ht="16.5">
      <c r="A16" s="42"/>
      <c r="B16" s="35" t="s">
        <v>191</v>
      </c>
      <c r="C16" s="35" t="s">
        <v>43</v>
      </c>
      <c r="D16" s="35" t="str">
        <f t="shared" si="8"/>
        <v>Button</v>
      </c>
      <c r="E16" s="35" t="s">
        <v>192</v>
      </c>
      <c r="F16" s="35" t="str">
        <f t="shared" si="7"/>
        <v>neutron-sonic-16x16</v>
      </c>
      <c r="G16" s="35" t="s">
        <v>193</v>
      </c>
      <c r="H16" s="35" t="str">
        <f t="shared" si="6"/>
        <v>icon-left</v>
      </c>
      <c r="I16" s="35"/>
      <c r="J16" s="35" t="s">
        <v>40</v>
      </c>
      <c r="K16" s="148" t="str">
        <f t="shared" si="3"/>
        <v>isButtonDisabled('NeuTronSonicButton') || !projectLoaded</v>
      </c>
      <c r="L16" s="35" t="s">
        <v>121</v>
      </c>
      <c r="O16" t="b">
        <v>1</v>
      </c>
    </row>
    <row r="17" spans="1:15" ht="16.5">
      <c r="A17" s="42"/>
      <c r="B17" s="35" t="s">
        <v>194</v>
      </c>
      <c r="C17" s="35" t="s">
        <v>43</v>
      </c>
      <c r="D17" s="35" t="str">
        <f t="shared" si="8"/>
        <v>Button</v>
      </c>
      <c r="E17" s="35" t="s">
        <v>195</v>
      </c>
      <c r="F17" s="35" t="str">
        <f t="shared" si="7"/>
        <v>neutron-rt-16x16</v>
      </c>
      <c r="G17" s="35" t="s">
        <v>196</v>
      </c>
      <c r="H17" s="35" t="str">
        <f t="shared" si="6"/>
        <v>icon-left</v>
      </c>
      <c r="I17" s="35"/>
      <c r="J17" s="35" t="s">
        <v>40</v>
      </c>
      <c r="K17" s="148" t="str">
        <f t="shared" si="3"/>
        <v>isButtonDisabled('NeuTronRtButton') || !projectLoaded</v>
      </c>
      <c r="L17" s="35" t="s">
        <v>121</v>
      </c>
      <c r="O17" t="b">
        <v>1</v>
      </c>
    </row>
    <row r="18" spans="1:15" ht="16.5">
      <c r="A18" s="42"/>
      <c r="B18" s="35" t="s">
        <v>197</v>
      </c>
      <c r="C18" s="35" t="s">
        <v>114</v>
      </c>
      <c r="D18" s="35" t="str">
        <f t="shared" si="8"/>
        <v>Dropdown</v>
      </c>
      <c r="E18" s="35" t="s">
        <v>198</v>
      </c>
      <c r="F18" s="35" t="str">
        <f>SUBSTITUTE(E18,"_","-")</f>
        <v>density-gramma-32x32</v>
      </c>
      <c r="G18" s="35" t="s">
        <v>199</v>
      </c>
      <c r="H18" s="35"/>
      <c r="I18" s="35"/>
      <c r="J18" s="35" t="s">
        <v>40</v>
      </c>
      <c r="K18" s="148" t="str">
        <f t="shared" si="3"/>
        <v>isButtonDisabled('DensityDropdown') || !projectLoaded</v>
      </c>
      <c r="L18" s="35" t="s">
        <v>46</v>
      </c>
      <c r="O18" t="b">
        <v>1</v>
      </c>
    </row>
    <row r="19" spans="1:15" ht="16.5">
      <c r="A19" s="42"/>
      <c r="B19" s="34" t="s">
        <v>200</v>
      </c>
      <c r="C19" s="35" t="s">
        <v>43</v>
      </c>
      <c r="D19" s="35" t="str">
        <f t="shared" si="8"/>
        <v>Button</v>
      </c>
      <c r="E19" s="35" t="s">
        <v>201</v>
      </c>
      <c r="F19" s="35" t="str">
        <f t="shared" si="7"/>
        <v>density-gramma-16x16</v>
      </c>
      <c r="G19" s="35" t="s">
        <v>202</v>
      </c>
      <c r="H19" s="35" t="str">
        <f t="shared" si="6"/>
        <v>icon-left</v>
      </c>
      <c r="I19" s="35"/>
      <c r="J19" s="35" t="s">
        <v>40</v>
      </c>
      <c r="K19" s="148" t="str">
        <f t="shared" si="3"/>
        <v>isButtonDisabled('DensityGammaButton') || !projectLoaded</v>
      </c>
      <c r="L19" s="35" t="s">
        <v>121</v>
      </c>
      <c r="O19" t="b">
        <v>1</v>
      </c>
    </row>
    <row r="20" spans="1:15" ht="16.5">
      <c r="A20" s="42"/>
      <c r="B20" s="34" t="s">
        <v>203</v>
      </c>
      <c r="C20" s="35" t="s">
        <v>43</v>
      </c>
      <c r="D20" s="35" t="str">
        <f t="shared" si="8"/>
        <v>Button</v>
      </c>
      <c r="E20" s="35" t="s">
        <v>204</v>
      </c>
      <c r="F20" s="35" t="str">
        <f t="shared" si="7"/>
        <v>density-rt-16x16</v>
      </c>
      <c r="G20" s="35" t="s">
        <v>205</v>
      </c>
      <c r="H20" s="35" t="str">
        <f t="shared" si="6"/>
        <v>icon-left</v>
      </c>
      <c r="I20" s="35"/>
      <c r="J20" s="35" t="s">
        <v>40</v>
      </c>
      <c r="K20" s="148" t="str">
        <f t="shared" si="3"/>
        <v>isButtonDisabled('DensityRtButton') || !projectLoaded</v>
      </c>
      <c r="L20" s="35" t="s">
        <v>121</v>
      </c>
      <c r="O20" t="b">
        <v>1</v>
      </c>
    </row>
    <row r="21" spans="1:15" ht="16.5">
      <c r="A21" s="42"/>
      <c r="B21" s="34" t="s">
        <v>206</v>
      </c>
      <c r="C21" s="35" t="s">
        <v>114</v>
      </c>
      <c r="D21" s="35" t="str">
        <f t="shared" ref="D21" si="15">REPLACE(C21,1,2,"")</f>
        <v>Dropdown</v>
      </c>
      <c r="E21" s="35" t="s">
        <v>207</v>
      </c>
      <c r="F21" s="35" t="str">
        <f t="shared" ref="F21" si="16">SUBSTITUTE(E21,"_","-")</f>
        <v>sonic-plot-32x32</v>
      </c>
      <c r="G21" s="35" t="s">
        <v>208</v>
      </c>
      <c r="H21" s="35" t="str">
        <f t="shared" ref="H21" si="17">IF(ISNUMBER(SEARCH("16x16",E21)),"icon-left","")</f>
        <v/>
      </c>
      <c r="I21" s="35"/>
      <c r="J21" s="35" t="s">
        <v>40</v>
      </c>
      <c r="K21" s="148" t="str">
        <f t="shared" si="3"/>
        <v>isButtonDisabled('SonicDropdown') || !projectLoaded</v>
      </c>
      <c r="L21" s="35" t="s">
        <v>46</v>
      </c>
      <c r="O21" t="b">
        <v>1</v>
      </c>
    </row>
    <row r="22" spans="1:15" ht="16.5">
      <c r="A22" s="42"/>
      <c r="B22" s="35" t="s">
        <v>209</v>
      </c>
      <c r="C22" s="35" t="s">
        <v>43</v>
      </c>
      <c r="D22" s="35" t="str">
        <f t="shared" si="8"/>
        <v>Button</v>
      </c>
      <c r="E22" s="35" t="s">
        <v>210</v>
      </c>
      <c r="F22" s="35" t="str">
        <f t="shared" si="7"/>
        <v>sonic-density-16x16</v>
      </c>
      <c r="G22" s="35" t="s">
        <v>211</v>
      </c>
      <c r="H22" s="35" t="str">
        <f t="shared" si="6"/>
        <v>icon-left</v>
      </c>
      <c r="I22" s="35"/>
      <c r="J22" s="35" t="s">
        <v>40</v>
      </c>
      <c r="K22" s="148" t="str">
        <f t="shared" si="3"/>
        <v>isButtonDisabled('SonicDensityButton') || !projectLoaded</v>
      </c>
      <c r="L22" s="35" t="s">
        <v>121</v>
      </c>
      <c r="O22" t="b">
        <v>1</v>
      </c>
    </row>
    <row r="23" spans="1:15" ht="16.5">
      <c r="A23" s="42"/>
      <c r="B23" s="34" t="s">
        <v>212</v>
      </c>
      <c r="C23" s="35" t="s">
        <v>43</v>
      </c>
      <c r="D23" s="35" t="str">
        <f t="shared" si="8"/>
        <v>Button</v>
      </c>
      <c r="E23" s="35" t="s">
        <v>213</v>
      </c>
      <c r="F23" s="35" t="str">
        <f t="shared" si="7"/>
        <v>sonic-rt-16x16</v>
      </c>
      <c r="G23" s="35" t="s">
        <v>214</v>
      </c>
      <c r="H23" s="35" t="str">
        <f t="shared" si="6"/>
        <v>icon-left</v>
      </c>
      <c r="I23" s="35"/>
      <c r="J23" s="35" t="s">
        <v>40</v>
      </c>
      <c r="K23" s="148" t="str">
        <f t="shared" si="3"/>
        <v>isButtonDisabled('SonicRtButton') || !projectLoaded</v>
      </c>
      <c r="L23" s="35" t="s">
        <v>121</v>
      </c>
      <c r="O23" t="b">
        <v>1</v>
      </c>
    </row>
    <row r="24" spans="1:15" ht="16.5">
      <c r="A24" s="42"/>
      <c r="B24" s="34" t="s">
        <v>215</v>
      </c>
      <c r="C24" s="35" t="s">
        <v>43</v>
      </c>
      <c r="D24" s="35" t="str">
        <f t="shared" si="8"/>
        <v>Button</v>
      </c>
      <c r="E24" s="35" t="s">
        <v>216</v>
      </c>
      <c r="F24" s="35" t="str">
        <f t="shared" si="7"/>
        <v>sonic-phi-total-16x16</v>
      </c>
      <c r="G24" s="35" t="s">
        <v>217</v>
      </c>
      <c r="H24" s="35" t="str">
        <f t="shared" si="6"/>
        <v>icon-left</v>
      </c>
      <c r="I24" s="35"/>
      <c r="J24" s="35" t="s">
        <v>40</v>
      </c>
      <c r="K24" s="148" t="str">
        <f t="shared" si="3"/>
        <v>isButtonDisabled('SonicPHI_TOTALButton') || !projectLoaded</v>
      </c>
      <c r="L24" s="35" t="s">
        <v>121</v>
      </c>
      <c r="O24" t="b">
        <v>1</v>
      </c>
    </row>
    <row r="25" spans="1:15" ht="16.5">
      <c r="A25" s="42"/>
      <c r="B25" s="34" t="s">
        <v>218</v>
      </c>
      <c r="C25" s="35" t="s">
        <v>43</v>
      </c>
      <c r="D25" s="35" t="str">
        <f t="shared" si="8"/>
        <v>Button</v>
      </c>
      <c r="E25" s="35" t="s">
        <v>219</v>
      </c>
      <c r="F25" s="35" t="str">
        <f t="shared" si="7"/>
        <v>sonic-gramma-16x16</v>
      </c>
      <c r="G25" s="35" t="s">
        <v>220</v>
      </c>
      <c r="H25" s="35" t="str">
        <f t="shared" si="6"/>
        <v>icon-left</v>
      </c>
      <c r="I25" s="35"/>
      <c r="J25" s="35" t="s">
        <v>40</v>
      </c>
      <c r="K25" s="148" t="str">
        <f t="shared" si="3"/>
        <v>isButtonDisabled('SonicGammaButton') || !projectLoaded</v>
      </c>
      <c r="L25" s="35" t="s">
        <v>121</v>
      </c>
      <c r="O25" t="b">
        <v>1</v>
      </c>
    </row>
    <row r="26" spans="1:15" ht="16.5">
      <c r="A26" s="42"/>
      <c r="B26" s="34" t="s">
        <v>221</v>
      </c>
      <c r="C26" s="35" t="s">
        <v>114</v>
      </c>
      <c r="D26" s="35" t="str">
        <f t="shared" si="8"/>
        <v>Dropdown</v>
      </c>
      <c r="E26" s="40" t="s">
        <v>222</v>
      </c>
      <c r="F26" s="35" t="str">
        <f t="shared" si="7"/>
        <v>more-crossplot-32x32</v>
      </c>
      <c r="G26" s="35" t="s">
        <v>223</v>
      </c>
      <c r="H26" s="35"/>
      <c r="I26" s="35"/>
      <c r="J26" s="35" t="s">
        <v>40</v>
      </c>
      <c r="K26" s="148" t="str">
        <f t="shared" si="3"/>
        <v>isButtonDisabled('MoreDropdown') || !projectLoaded</v>
      </c>
      <c r="L26" s="35" t="s">
        <v>46</v>
      </c>
      <c r="O26" t="b">
        <v>1</v>
      </c>
    </row>
    <row r="27" spans="1:15" ht="16.5">
      <c r="A27" s="42"/>
      <c r="B27" s="35" t="s">
        <v>224</v>
      </c>
      <c r="C27" s="35" t="s">
        <v>43</v>
      </c>
      <c r="D27" s="35" t="str">
        <f t="shared" si="8"/>
        <v>Button</v>
      </c>
      <c r="E27" s="35" t="s">
        <v>225</v>
      </c>
      <c r="F27" s="35" t="str">
        <f t="shared" si="7"/>
        <v>rt-rxo-16x16</v>
      </c>
      <c r="G27" s="35" t="s">
        <v>226</v>
      </c>
      <c r="H27" s="35" t="str">
        <f t="shared" si="6"/>
        <v>icon-left</v>
      </c>
      <c r="I27" s="35"/>
      <c r="J27" s="35" t="s">
        <v>40</v>
      </c>
      <c r="K27" s="148" t="str">
        <f t="shared" si="3"/>
        <v>isButtonDisabled('RtRx0Button') || !projectLoaded</v>
      </c>
      <c r="L27" s="35" t="s">
        <v>121</v>
      </c>
      <c r="O27" t="b">
        <v>1</v>
      </c>
    </row>
    <row r="28" spans="1:15" ht="16.5">
      <c r="A28" s="42"/>
      <c r="B28" s="35" t="s">
        <v>227</v>
      </c>
      <c r="C28" s="35" t="s">
        <v>43</v>
      </c>
      <c r="D28" s="35" t="str">
        <f t="shared" si="8"/>
        <v>Button</v>
      </c>
      <c r="E28" s="35" t="s">
        <v>228</v>
      </c>
      <c r="F28" s="35" t="str">
        <f t="shared" si="7"/>
        <v>pickett-plot-16x16</v>
      </c>
      <c r="G28" s="35" t="s">
        <v>229</v>
      </c>
      <c r="H28" s="35" t="str">
        <f t="shared" si="6"/>
        <v>icon-left</v>
      </c>
      <c r="I28" s="35"/>
      <c r="J28" s="35" t="s">
        <v>40</v>
      </c>
      <c r="K28" s="148" t="str">
        <f t="shared" si="3"/>
        <v>isButtonDisabled('PickettButton') || !projectLoaded</v>
      </c>
      <c r="L28" s="35" t="s">
        <v>121</v>
      </c>
      <c r="O28" t="b">
        <v>1</v>
      </c>
    </row>
    <row r="29" spans="1:15" ht="16.5">
      <c r="A29" s="42"/>
      <c r="B29" s="35" t="s">
        <v>179</v>
      </c>
      <c r="C29" s="35" t="s">
        <v>43</v>
      </c>
      <c r="D29" s="35" t="str">
        <f t="shared" si="8"/>
        <v>Button</v>
      </c>
      <c r="E29" s="35" t="s">
        <v>230</v>
      </c>
      <c r="F29" s="35" t="str">
        <f>SUBSTITUTE(E29,"_","-")</f>
        <v>crossplot-blank-16x16</v>
      </c>
      <c r="G29" s="35" t="s">
        <v>231</v>
      </c>
      <c r="H29" s="35" t="str">
        <f t="shared" si="6"/>
        <v>icon-left</v>
      </c>
      <c r="I29" s="35"/>
      <c r="J29" s="35" t="s">
        <v>40</v>
      </c>
      <c r="K29" s="148" t="str">
        <f t="shared" si="3"/>
        <v>isButtonDisabled('CrossPlotToolButton') || !projectLoaded</v>
      </c>
      <c r="L29" s="35" t="s">
        <v>121</v>
      </c>
      <c r="O29" t="b">
        <v>1</v>
      </c>
    </row>
    <row r="30" spans="1:15" s="30" customFormat="1" ht="16.5">
      <c r="A30" s="44" t="s">
        <v>82</v>
      </c>
      <c r="B30" s="39" t="s">
        <v>232</v>
      </c>
      <c r="C30" s="37" t="s">
        <v>37</v>
      </c>
      <c r="D30" s="38" t="str">
        <f>REPLACE(C30,1,2,"")</f>
        <v>Toolbar</v>
      </c>
      <c r="E30" s="38"/>
      <c r="F30" s="38" t="str">
        <f t="shared" si="7"/>
        <v/>
      </c>
      <c r="G30" s="38" t="s">
        <v>233</v>
      </c>
      <c r="H30" s="38" t="str">
        <f t="shared" si="6"/>
        <v/>
      </c>
      <c r="I30" s="38"/>
      <c r="J30" s="38" t="s">
        <v>40</v>
      </c>
      <c r="K30" s="151"/>
      <c r="L30" s="38"/>
    </row>
    <row r="31" spans="1:15" ht="16.5">
      <c r="A31" s="42" t="s">
        <v>85</v>
      </c>
      <c r="B31" s="40" t="s">
        <v>234</v>
      </c>
      <c r="C31" s="35" t="s">
        <v>43</v>
      </c>
      <c r="D31" s="35" t="str">
        <f t="shared" ref="D31:D32" si="18">REPLACE(C31,1,2,"")</f>
        <v>Button</v>
      </c>
      <c r="E31" s="40" t="s">
        <v>235</v>
      </c>
      <c r="F31" s="40" t="s">
        <v>236</v>
      </c>
      <c r="G31" s="35" t="s">
        <v>237</v>
      </c>
      <c r="H31" s="35"/>
      <c r="I31" s="35"/>
      <c r="J31" s="35" t="s">
        <v>40</v>
      </c>
      <c r="K31" s="148" t="str">
        <f t="shared" si="3"/>
        <v>isButtonDisabled('BlankHistogramButton') || !projectLoaded</v>
      </c>
      <c r="L31" s="35" t="s">
        <v>46</v>
      </c>
      <c r="O31" t="b">
        <v>1</v>
      </c>
    </row>
    <row r="32" spans="1:15" ht="16.5">
      <c r="A32" s="42" t="s">
        <v>89</v>
      </c>
      <c r="B32" s="34" t="s">
        <v>238</v>
      </c>
      <c r="C32" s="35" t="s">
        <v>43</v>
      </c>
      <c r="D32" s="35" t="str">
        <f t="shared" si="18"/>
        <v>Button</v>
      </c>
      <c r="E32" s="40" t="s">
        <v>239</v>
      </c>
      <c r="F32" s="35" t="str">
        <f t="shared" ref="F32" si="19">SUBSTITUTE(E32,"_","-")</f>
        <v>histogram-open-32x32</v>
      </c>
      <c r="G32" s="35" t="s">
        <v>240</v>
      </c>
      <c r="H32" s="35" t="str">
        <f t="shared" ref="H32" si="20">IF(ISNUMBER(SEARCH("16x16",E32)),"icon-left","")</f>
        <v/>
      </c>
      <c r="I32" s="35"/>
      <c r="J32" s="35" t="s">
        <v>40</v>
      </c>
      <c r="K32" s="148" t="str">
        <f t="shared" si="3"/>
        <v>isButtonDisabled('HistogramToolButton') || !projectLoaded</v>
      </c>
      <c r="L32" s="35" t="s">
        <v>46</v>
      </c>
      <c r="O32" t="b">
        <v>1</v>
      </c>
    </row>
    <row r="33" spans="1:15" ht="16.5">
      <c r="A33" s="42"/>
      <c r="B33" s="35" t="s">
        <v>241</v>
      </c>
      <c r="C33" s="35" t="s">
        <v>43</v>
      </c>
      <c r="D33" s="35" t="str">
        <f t="shared" si="8"/>
        <v>Button</v>
      </c>
      <c r="E33" s="35" t="s">
        <v>242</v>
      </c>
      <c r="F33" s="35" t="str">
        <f t="shared" si="7"/>
        <v>gr-histogram-32x32</v>
      </c>
      <c r="G33" s="35" t="s">
        <v>243</v>
      </c>
      <c r="H33" s="35" t="str">
        <f t="shared" si="6"/>
        <v/>
      </c>
      <c r="I33" s="35"/>
      <c r="J33" s="35" t="s">
        <v>40</v>
      </c>
      <c r="K33" s="148" t="str">
        <f t="shared" si="3"/>
        <v>isButtonDisabled('GammaRayButton') || !projectLoaded</v>
      </c>
      <c r="L33" s="35" t="s">
        <v>46</v>
      </c>
      <c r="O33" t="b">
        <v>1</v>
      </c>
    </row>
    <row r="34" spans="1:15" ht="16.5">
      <c r="A34" s="42"/>
      <c r="B34" s="35" t="s">
        <v>244</v>
      </c>
      <c r="C34" s="35" t="s">
        <v>43</v>
      </c>
      <c r="D34" s="35" t="str">
        <f t="shared" si="8"/>
        <v>Button</v>
      </c>
      <c r="E34" s="35" t="s">
        <v>245</v>
      </c>
      <c r="F34" s="35" t="str">
        <f t="shared" si="7"/>
        <v>nphi-histogram-32x32</v>
      </c>
      <c r="G34" s="35" t="s">
        <v>184</v>
      </c>
      <c r="H34" s="35" t="str">
        <f t="shared" si="6"/>
        <v/>
      </c>
      <c r="I34" s="35"/>
      <c r="J34" s="35" t="s">
        <v>40</v>
      </c>
      <c r="K34" s="148" t="str">
        <f t="shared" si="3"/>
        <v>isButtonDisabled('NeutronButton') || !projectLoaded</v>
      </c>
      <c r="L34" s="35" t="s">
        <v>46</v>
      </c>
      <c r="O34" t="b">
        <v>1</v>
      </c>
    </row>
    <row r="35" spans="1:15" ht="16.5">
      <c r="A35" s="42"/>
      <c r="B35" s="35" t="s">
        <v>221</v>
      </c>
      <c r="C35" s="35" t="s">
        <v>114</v>
      </c>
      <c r="D35" s="35" t="str">
        <f t="shared" ref="D35" si="21">REPLACE(C35,1,2,"")</f>
        <v>Dropdown</v>
      </c>
      <c r="E35" s="40" t="s">
        <v>246</v>
      </c>
      <c r="F35" s="35" t="str">
        <f t="shared" ref="F35" si="22">SUBSTITUTE(E35,"_","-")</f>
        <v>more-histogram-32x32</v>
      </c>
      <c r="G35" s="35" t="s">
        <v>223</v>
      </c>
      <c r="H35" s="35"/>
      <c r="I35" s="35"/>
      <c r="J35" s="35" t="s">
        <v>40</v>
      </c>
      <c r="K35" s="148" t="str">
        <f t="shared" si="3"/>
        <v>isButtonDisabled('MoreDropdown') || !projectLoaded</v>
      </c>
      <c r="L35" s="35" t="s">
        <v>46</v>
      </c>
      <c r="O35" t="b">
        <v>1</v>
      </c>
    </row>
    <row r="36" spans="1:15" ht="16.5">
      <c r="A36" s="42"/>
      <c r="B36" s="35" t="s">
        <v>247</v>
      </c>
      <c r="C36" s="35" t="s">
        <v>43</v>
      </c>
      <c r="D36" s="35" t="str">
        <f>REPLACE(C36,1,2,"")</f>
        <v>Button</v>
      </c>
      <c r="E36" s="35" t="s">
        <v>248</v>
      </c>
      <c r="F36" s="35" t="str">
        <f>SUBSTITUTE(E36,"_","-")</f>
        <v>rhob-histogram-16x16</v>
      </c>
      <c r="G36" s="35" t="s">
        <v>199</v>
      </c>
      <c r="H36" s="35" t="str">
        <f>IF(ISNUMBER(SEARCH("16x16",E36)),"icon-left","")</f>
        <v>icon-left</v>
      </c>
      <c r="I36" s="35"/>
      <c r="J36" s="35" t="s">
        <v>40</v>
      </c>
      <c r="K36" s="148" t="str">
        <f t="shared" si="3"/>
        <v>isButtonDisabled('DensityButton') || !projectLoaded</v>
      </c>
      <c r="L36" s="35" t="s">
        <v>121</v>
      </c>
      <c r="O36" t="b">
        <v>1</v>
      </c>
    </row>
    <row r="37" spans="1:15" ht="16.5">
      <c r="A37" s="42"/>
      <c r="B37" s="35" t="s">
        <v>249</v>
      </c>
      <c r="C37" s="35" t="s">
        <v>43</v>
      </c>
      <c r="D37" s="35" t="str">
        <f t="shared" si="8"/>
        <v>Button</v>
      </c>
      <c r="E37" s="35" t="s">
        <v>250</v>
      </c>
      <c r="F37" s="35" t="str">
        <f>SUBSTITUTE(E37,"_","-")</f>
        <v>lld-histogram-16x16</v>
      </c>
      <c r="G37" s="35" t="s">
        <v>251</v>
      </c>
      <c r="H37" s="35" t="str">
        <f t="shared" si="6"/>
        <v>icon-left</v>
      </c>
      <c r="I37" s="35"/>
      <c r="J37" s="35" t="s">
        <v>40</v>
      </c>
      <c r="K37" s="148" t="str">
        <f t="shared" si="3"/>
        <v>isButtonDisabled('DeepResistivityButton') || !projectLoaded</v>
      </c>
      <c r="L37" s="35" t="s">
        <v>121</v>
      </c>
      <c r="O37" t="b">
        <v>1</v>
      </c>
    </row>
    <row r="38" spans="1:15" ht="16.5">
      <c r="A38" s="42"/>
      <c r="B38" s="35" t="s">
        <v>252</v>
      </c>
      <c r="C38" s="35" t="s">
        <v>43</v>
      </c>
      <c r="D38" s="35" t="str">
        <f>REPLACE(C38,1,2,"")</f>
        <v>Button</v>
      </c>
      <c r="E38" s="35" t="s">
        <v>253</v>
      </c>
      <c r="F38" s="35" t="str">
        <f>SUBSTITUTE(E38,"_","-")</f>
        <v>dt-histogram-16x16</v>
      </c>
      <c r="G38" s="35" t="s">
        <v>208</v>
      </c>
      <c r="H38" s="35" t="str">
        <f>IF(ISNUMBER(SEARCH("16x16",E38)),"icon-left","")</f>
        <v>icon-left</v>
      </c>
      <c r="I38" s="35"/>
      <c r="J38" s="35" t="s">
        <v>40</v>
      </c>
      <c r="K38" s="148" t="str">
        <f t="shared" si="3"/>
        <v>isButtonDisabled('SonicButton') || !projectLoaded</v>
      </c>
      <c r="L38" s="35" t="s">
        <v>121</v>
      </c>
      <c r="O38" t="b">
        <v>1</v>
      </c>
    </row>
    <row r="39" spans="1:15" ht="16.5">
      <c r="A39" s="42"/>
      <c r="B39" s="35" t="s">
        <v>254</v>
      </c>
      <c r="C39" s="35" t="s">
        <v>43</v>
      </c>
      <c r="D39" s="35" t="str">
        <f t="shared" si="8"/>
        <v>Button</v>
      </c>
      <c r="E39" s="35" t="s">
        <v>255</v>
      </c>
      <c r="F39" s="35" t="str">
        <f t="shared" si="7"/>
        <v>phi-total-histogram-16x16</v>
      </c>
      <c r="G39" s="35" t="s">
        <v>256</v>
      </c>
      <c r="H39" s="35" t="str">
        <f t="shared" si="6"/>
        <v>icon-left</v>
      </c>
      <c r="I39" s="35"/>
      <c r="J39" s="35" t="s">
        <v>40</v>
      </c>
      <c r="K39" s="148" t="str">
        <f t="shared" si="3"/>
        <v>isButtonDisabled('PHI_TOTALButton') || !projectLoaded</v>
      </c>
      <c r="L39" s="35" t="s">
        <v>121</v>
      </c>
      <c r="O39" t="b">
        <v>1</v>
      </c>
    </row>
    <row r="40" spans="1:15" ht="16.5">
      <c r="A40" s="42"/>
      <c r="B40" s="35" t="s">
        <v>257</v>
      </c>
      <c r="C40" s="35" t="s">
        <v>43</v>
      </c>
      <c r="D40" s="35" t="str">
        <f t="shared" si="8"/>
        <v>Button</v>
      </c>
      <c r="E40" s="35" t="s">
        <v>258</v>
      </c>
      <c r="F40" s="35" t="str">
        <f t="shared" si="7"/>
        <v>mslf-histogram-16x16</v>
      </c>
      <c r="G40" s="35" t="s">
        <v>259</v>
      </c>
      <c r="H40" s="35" t="str">
        <f t="shared" si="6"/>
        <v>icon-left</v>
      </c>
      <c r="I40" s="35"/>
      <c r="J40" s="35" t="s">
        <v>40</v>
      </c>
      <c r="K40" s="148" t="str">
        <f t="shared" si="3"/>
        <v>isButtonDisabled('MSFLHistogramButton') || !projectLoaded</v>
      </c>
      <c r="L40" s="35" t="s">
        <v>121</v>
      </c>
      <c r="O40" t="b">
        <v>1</v>
      </c>
    </row>
    <row r="41" spans="1:15" ht="16.5">
      <c r="A41" s="42"/>
      <c r="B41" s="35" t="s">
        <v>238</v>
      </c>
      <c r="C41" s="35" t="s">
        <v>43</v>
      </c>
      <c r="D41" s="35" t="str">
        <f t="shared" ref="D41" si="23">REPLACE(C41,1,2,"")</f>
        <v>Button</v>
      </c>
      <c r="E41" s="35" t="s">
        <v>260</v>
      </c>
      <c r="F41" s="35" t="str">
        <f>SUBSTITUTE(E41,"_","-")</f>
        <v>histogram-blank-16x16</v>
      </c>
      <c r="G41" s="35" t="s">
        <v>261</v>
      </c>
      <c r="H41" s="35" t="str">
        <f t="shared" ref="H41" si="24">IF(ISNUMBER(SEARCH("16x16",E41)),"icon-left","")</f>
        <v>icon-left</v>
      </c>
      <c r="I41" s="35"/>
      <c r="J41" s="35" t="s">
        <v>40</v>
      </c>
      <c r="K41" s="148" t="str">
        <f t="shared" si="3"/>
        <v>isButtonDisabled('HistogramToolButton') || !projectLoaded</v>
      </c>
      <c r="L41" s="35" t="s">
        <v>121</v>
      </c>
      <c r="O41" t="b">
        <v>1</v>
      </c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25"/>
  <sheetViews>
    <sheetView zoomScaleNormal="100" workbookViewId="0">
      <selection activeCell="C37" sqref="C37"/>
    </sheetView>
  </sheetViews>
  <sheetFormatPr defaultColWidth="9" defaultRowHeight="15"/>
  <cols>
    <col min="1" max="1" width="7.28515625" style="2" customWidth="1"/>
    <col min="2" max="2" width="30" customWidth="1"/>
    <col min="3" max="3" width="11.28515625" customWidth="1"/>
    <col min="4" max="4" width="10.140625" customWidth="1"/>
    <col min="5" max="5" width="36.140625" bestFit="1" customWidth="1"/>
    <col min="6" max="6" width="36.85546875" customWidth="1"/>
    <col min="7" max="7" width="21.140625" customWidth="1"/>
    <col min="8" max="11" width="8.7109375" customWidth="1"/>
    <col min="12" max="12" width="12.7109375" customWidth="1"/>
    <col min="13" max="1025" width="8.7109375" customWidth="1"/>
  </cols>
  <sheetData>
    <row r="1" spans="1:15">
      <c r="A1" s="2" t="s">
        <v>0</v>
      </c>
      <c r="B1" s="16" t="s">
        <v>1</v>
      </c>
      <c r="C1" t="s">
        <v>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s="15" t="s">
        <v>33</v>
      </c>
      <c r="N1" t="s">
        <v>34</v>
      </c>
      <c r="O1" t="s">
        <v>35</v>
      </c>
    </row>
    <row r="2" spans="1:15" s="30" customFormat="1">
      <c r="A2" s="26">
        <v>1</v>
      </c>
      <c r="B2" s="27" t="s">
        <v>262</v>
      </c>
      <c r="C2" s="28" t="s">
        <v>37</v>
      </c>
      <c r="D2" s="28" t="s">
        <v>38</v>
      </c>
      <c r="E2" s="28"/>
      <c r="F2" s="28"/>
      <c r="G2" s="29" t="s">
        <v>263</v>
      </c>
      <c r="H2" s="28"/>
      <c r="I2" s="28"/>
      <c r="J2" s="28" t="s">
        <v>40</v>
      </c>
    </row>
    <row r="3" spans="1:15" s="65" customFormat="1" ht="15.75">
      <c r="A3" s="64" t="s">
        <v>41</v>
      </c>
      <c r="B3" s="65" t="s">
        <v>264</v>
      </c>
      <c r="C3" s="65" t="s">
        <v>43</v>
      </c>
      <c r="D3" s="66" t="str">
        <f t="shared" ref="D3" si="0">REPLACE(C3,1,2,"")</f>
        <v>Button</v>
      </c>
      <c r="E3" s="66" t="s">
        <v>265</v>
      </c>
      <c r="F3" s="67" t="str">
        <f>SUBSTITUTE(E3,"_","-")</f>
        <v>curve-new-32x32</v>
      </c>
      <c r="G3" s="68" t="s">
        <v>266</v>
      </c>
      <c r="H3" s="65" t="str">
        <f>IF(ISNUMBER(SEARCH("16x16",E3)),"icon-left","")</f>
        <v/>
      </c>
      <c r="J3" s="65" t="s">
        <v>40</v>
      </c>
      <c r="K3" s="65" t="str">
        <f>_xlfn.CONCAT("isButtonDisabled('",B3,"')", IF(O3=TRUE, " || !projectLoaded",))</f>
        <v>isButtonDisabled('AddCurveButton') || !projectLoaded</v>
      </c>
      <c r="L3" s="66" t="s">
        <v>158</v>
      </c>
      <c r="O3" s="65" t="b">
        <v>1</v>
      </c>
    </row>
    <row r="4" spans="1:15" s="65" customFormat="1" ht="15.75">
      <c r="A4" s="64" t="s">
        <v>47</v>
      </c>
      <c r="B4" s="65" t="s">
        <v>267</v>
      </c>
      <c r="C4" s="65" t="s">
        <v>43</v>
      </c>
      <c r="D4" s="66" t="str">
        <f t="shared" ref="D4:D7" si="1">REPLACE(C4,1,2,"")</f>
        <v>Button</v>
      </c>
      <c r="E4" s="66" t="s">
        <v>268</v>
      </c>
      <c r="F4" s="67" t="str">
        <f>SUBSTITUTE(E4,"_","-")</f>
        <v>curve-edit-32x32</v>
      </c>
      <c r="G4" s="68" t="s">
        <v>269</v>
      </c>
      <c r="H4" s="65" t="str">
        <f t="shared" ref="H4:H32" si="2">IF(ISNUMBER(SEARCH("16x16",E4)),"icon-left","")</f>
        <v/>
      </c>
      <c r="J4" s="65" t="s">
        <v>40</v>
      </c>
      <c r="K4" s="65" t="str">
        <f t="shared" ref="K4:K33" si="3">_xlfn.CONCAT("isButtonDisabled('",B4,"')", IF(O4=TRUE, " || !projectLoaded",))</f>
        <v>isButtonDisabled('DataEditorButton') || !projectLoaded</v>
      </c>
      <c r="L4" s="66" t="s">
        <v>46</v>
      </c>
      <c r="O4" s="65" t="b">
        <v>1</v>
      </c>
    </row>
    <row r="5" spans="1:15" s="65" customFormat="1" ht="15.75">
      <c r="A5" s="64" t="s">
        <v>51</v>
      </c>
      <c r="B5" s="65" t="s">
        <v>270</v>
      </c>
      <c r="C5" s="65" t="s">
        <v>43</v>
      </c>
      <c r="D5" s="66" t="str">
        <f t="shared" si="1"/>
        <v>Button</v>
      </c>
      <c r="E5" s="66" t="s">
        <v>271</v>
      </c>
      <c r="F5" s="67" t="str">
        <f t="shared" ref="F5" si="4">SUBSTITUTE(E5,"_","-")</f>
        <v>curve-compare-32x32</v>
      </c>
      <c r="G5" s="68" t="s">
        <v>272</v>
      </c>
      <c r="H5" s="65" t="str">
        <f t="shared" ref="H5" si="5">IF(ISNUMBER(SEARCH("16x16",E5)),"icon-left","")</f>
        <v/>
      </c>
      <c r="J5" s="65" t="s">
        <v>40</v>
      </c>
      <c r="K5" s="65" t="str">
        <f t="shared" si="3"/>
        <v>isButtonDisabled('CurveComparisonButton') || !projectLoaded</v>
      </c>
      <c r="L5" s="66" t="s">
        <v>46</v>
      </c>
      <c r="O5" s="65" t="b">
        <v>1</v>
      </c>
    </row>
    <row r="6" spans="1:15" s="70" customFormat="1" ht="15.75">
      <c r="A6" s="69" t="s">
        <v>55</v>
      </c>
      <c r="B6" s="70" t="s">
        <v>273</v>
      </c>
      <c r="C6" s="71" t="s">
        <v>114</v>
      </c>
      <c r="D6" s="71" t="str">
        <f t="shared" si="1"/>
        <v>Dropdown</v>
      </c>
      <c r="E6" s="70" t="s">
        <v>274</v>
      </c>
      <c r="F6" s="72" t="str">
        <f t="shared" ref="F6:F33" si="6">SUBSTITUTE(E6,"_","-")</f>
        <v>scalar-operation-32x32</v>
      </c>
      <c r="G6" s="73" t="s">
        <v>275</v>
      </c>
      <c r="H6" s="70" t="str">
        <f t="shared" si="2"/>
        <v/>
      </c>
      <c r="J6" s="70" t="s">
        <v>40</v>
      </c>
      <c r="K6" s="70" t="str">
        <f t="shared" si="3"/>
        <v>isButtonDisabled('ScalarOperationsDropdown') || !projectLoaded</v>
      </c>
      <c r="L6" s="71" t="s">
        <v>46</v>
      </c>
      <c r="O6" s="70" t="b">
        <v>1</v>
      </c>
    </row>
    <row r="7" spans="1:15" s="70" customFormat="1" ht="15.75">
      <c r="A7" s="74" t="s">
        <v>276</v>
      </c>
      <c r="B7" s="70" t="s">
        <v>277</v>
      </c>
      <c r="C7" s="70" t="s">
        <v>43</v>
      </c>
      <c r="D7" s="71" t="str">
        <f t="shared" si="1"/>
        <v>Button</v>
      </c>
      <c r="E7" s="71" t="s">
        <v>278</v>
      </c>
      <c r="F7" s="72" t="str">
        <f t="shared" si="6"/>
        <v>basic-operations-16x16</v>
      </c>
      <c r="G7" s="73" t="s">
        <v>279</v>
      </c>
      <c r="H7" s="70" t="str">
        <f t="shared" si="2"/>
        <v>icon-left</v>
      </c>
      <c r="J7" s="70" t="s">
        <v>40</v>
      </c>
      <c r="K7" s="70" t="str">
        <f t="shared" si="3"/>
        <v>isButtonDisabled('BasicOperationsButton') || !projectLoaded</v>
      </c>
      <c r="L7" s="71" t="s">
        <v>121</v>
      </c>
      <c r="O7" s="70" t="b">
        <v>1</v>
      </c>
    </row>
    <row r="8" spans="1:15" s="70" customFormat="1" ht="15.75">
      <c r="A8" s="74" t="s">
        <v>280</v>
      </c>
      <c r="B8" s="70" t="s">
        <v>281</v>
      </c>
      <c r="C8" s="70" t="s">
        <v>43</v>
      </c>
      <c r="D8" s="71" t="str">
        <f>REPLACE(C8,1,2,"")</f>
        <v>Button</v>
      </c>
      <c r="E8" s="71" t="s">
        <v>282</v>
      </c>
      <c r="F8" s="72" t="str">
        <f t="shared" si="6"/>
        <v>pow-16x16</v>
      </c>
      <c r="G8" s="73" t="s">
        <v>283</v>
      </c>
      <c r="H8" s="70" t="str">
        <f t="shared" si="2"/>
        <v>icon-left</v>
      </c>
      <c r="J8" s="70" t="s">
        <v>40</v>
      </c>
      <c r="K8" s="70" t="str">
        <f t="shared" si="3"/>
        <v>isButtonDisabled('PowButton') || !projectLoaded</v>
      </c>
      <c r="L8" s="71" t="s">
        <v>121</v>
      </c>
      <c r="O8" s="70" t="b">
        <v>1</v>
      </c>
    </row>
    <row r="9" spans="1:15" s="70" customFormat="1" ht="15.75">
      <c r="A9" s="74" t="s">
        <v>284</v>
      </c>
      <c r="B9" s="75" t="s">
        <v>285</v>
      </c>
      <c r="C9" s="70" t="s">
        <v>43</v>
      </c>
      <c r="D9" s="71" t="str">
        <f t="shared" ref="D9:D33" si="7">REPLACE(C9,1,2,"")</f>
        <v>Button</v>
      </c>
      <c r="E9" s="71" t="s">
        <v>286</v>
      </c>
      <c r="F9" s="72" t="str">
        <f t="shared" si="6"/>
        <v>round-16x16</v>
      </c>
      <c r="G9" s="73" t="s">
        <v>287</v>
      </c>
      <c r="H9" s="70" t="str">
        <f t="shared" si="2"/>
        <v>icon-left</v>
      </c>
      <c r="J9" s="70" t="s">
        <v>40</v>
      </c>
      <c r="K9" s="70" t="str">
        <f t="shared" si="3"/>
        <v>isButtonDisabled('RoundButton') || !projectLoaded</v>
      </c>
      <c r="L9" s="71" t="s">
        <v>121</v>
      </c>
      <c r="O9" s="70" t="b">
        <v>1</v>
      </c>
    </row>
    <row r="10" spans="1:15" s="70" customFormat="1" ht="15.75">
      <c r="A10" s="74" t="s">
        <v>288</v>
      </c>
      <c r="B10" s="70" t="s">
        <v>289</v>
      </c>
      <c r="C10" s="70" t="s">
        <v>43</v>
      </c>
      <c r="D10" s="71" t="str">
        <f t="shared" si="7"/>
        <v>Button</v>
      </c>
      <c r="E10" s="71" t="s">
        <v>290</v>
      </c>
      <c r="F10" s="72" t="str">
        <f t="shared" si="6"/>
        <v>limit-16x16</v>
      </c>
      <c r="G10" s="73" t="s">
        <v>291</v>
      </c>
      <c r="H10" s="70" t="str">
        <f t="shared" si="2"/>
        <v>icon-left</v>
      </c>
      <c r="J10" s="70" t="s">
        <v>40</v>
      </c>
      <c r="K10" s="70" t="str">
        <f t="shared" si="3"/>
        <v>isButtonDisabled('LimitButton') || !projectLoaded</v>
      </c>
      <c r="L10" s="71" t="s">
        <v>121</v>
      </c>
      <c r="O10" s="70" t="b">
        <v>1</v>
      </c>
    </row>
    <row r="11" spans="1:15" ht="15.75">
      <c r="A11" s="19" t="s">
        <v>59</v>
      </c>
      <c r="B11" t="s">
        <v>270</v>
      </c>
      <c r="C11" s="15" t="s">
        <v>114</v>
      </c>
      <c r="D11" s="15" t="str">
        <f t="shared" ref="D11:D13" si="8">REPLACE(C11,1,2,"")</f>
        <v>Dropdown</v>
      </c>
      <c r="E11" t="s">
        <v>292</v>
      </c>
      <c r="F11" s="12" t="str">
        <f t="shared" ref="F11:F13" si="9">SUBSTITUTE(E11,"_","-")</f>
        <v>curve-combination-32x32</v>
      </c>
      <c r="G11" s="13" t="s">
        <v>293</v>
      </c>
      <c r="H11" t="str">
        <f t="shared" ref="H11:H13" si="10">IF(ISNUMBER(SEARCH("16x16",E11)),"icon-left","")</f>
        <v/>
      </c>
      <c r="J11" t="s">
        <v>40</v>
      </c>
      <c r="K11" t="str">
        <f t="shared" si="3"/>
        <v>isButtonDisabled('CurveComparisonButton') || !projectLoaded</v>
      </c>
      <c r="L11" s="15" t="s">
        <v>46</v>
      </c>
      <c r="O11" t="b">
        <v>1</v>
      </c>
    </row>
    <row r="12" spans="1:15" ht="15.75">
      <c r="A12" s="18" t="s">
        <v>294</v>
      </c>
      <c r="B12" t="s">
        <v>295</v>
      </c>
      <c r="C12" t="s">
        <v>43</v>
      </c>
      <c r="D12" s="15" t="str">
        <f t="shared" si="8"/>
        <v>Button</v>
      </c>
      <c r="E12" s="15" t="s">
        <v>296</v>
      </c>
      <c r="F12" s="12" t="str">
        <f t="shared" si="9"/>
        <v>basic-combination-16x16</v>
      </c>
      <c r="G12" s="13" t="s">
        <v>297</v>
      </c>
      <c r="H12" t="str">
        <f t="shared" si="10"/>
        <v>icon-left</v>
      </c>
      <c r="J12" t="s">
        <v>40</v>
      </c>
      <c r="K12" t="str">
        <f t="shared" si="3"/>
        <v>isButtonDisabled('BasicCombinationsButton') || !projectLoaded</v>
      </c>
      <c r="L12" s="15" t="s">
        <v>121</v>
      </c>
      <c r="O12" t="b">
        <v>1</v>
      </c>
    </row>
    <row r="13" spans="1:15" ht="15.75">
      <c r="A13" s="18" t="s">
        <v>298</v>
      </c>
      <c r="B13" t="s">
        <v>299</v>
      </c>
      <c r="C13" t="s">
        <v>43</v>
      </c>
      <c r="D13" s="15" t="str">
        <f t="shared" si="8"/>
        <v>Button</v>
      </c>
      <c r="E13" s="15" t="s">
        <v>300</v>
      </c>
      <c r="F13" s="12" t="str">
        <f t="shared" si="9"/>
        <v>linear-combination-16x16</v>
      </c>
      <c r="G13" s="13" t="s">
        <v>301</v>
      </c>
      <c r="H13" t="str">
        <f t="shared" si="10"/>
        <v>icon-left</v>
      </c>
      <c r="J13" t="s">
        <v>40</v>
      </c>
      <c r="K13" t="str">
        <f t="shared" si="3"/>
        <v>isButtonDisabled('LinearCombinationsButton') || !projectLoaded</v>
      </c>
      <c r="L13" s="15" t="s">
        <v>121</v>
      </c>
      <c r="O13" t="b">
        <v>1</v>
      </c>
    </row>
    <row r="14" spans="1:15" ht="15.75">
      <c r="A14" s="18" t="s">
        <v>302</v>
      </c>
      <c r="B14" t="s">
        <v>303</v>
      </c>
      <c r="C14" t="s">
        <v>43</v>
      </c>
      <c r="D14" s="15" t="str">
        <f t="shared" ref="D14" si="11">REPLACE(C14,1,2,"")</f>
        <v>Button</v>
      </c>
      <c r="E14" s="15" t="s">
        <v>304</v>
      </c>
      <c r="F14" s="12" t="str">
        <f>SUBSTITUTE(E14,"_","-")</f>
        <v>merge-curve-16x16</v>
      </c>
      <c r="G14" s="13" t="s">
        <v>305</v>
      </c>
      <c r="H14" t="str">
        <f t="shared" ref="H14" si="12">IF(ISNUMBER(SEARCH("16x16",E14)),"icon-left","")</f>
        <v>icon-left</v>
      </c>
      <c r="J14" t="s">
        <v>40</v>
      </c>
      <c r="K14" t="str">
        <f t="shared" si="3"/>
        <v>isButtonDisabled('MergedCurveButton') || !projectLoaded</v>
      </c>
      <c r="L14" s="15" t="s">
        <v>121</v>
      </c>
      <c r="O14" t="b">
        <v>1</v>
      </c>
    </row>
    <row r="15" spans="1:15" s="47" customFormat="1" ht="15.75">
      <c r="A15" s="46" t="s">
        <v>63</v>
      </c>
      <c r="B15" s="47" t="s">
        <v>306</v>
      </c>
      <c r="C15" s="48" t="s">
        <v>114</v>
      </c>
      <c r="D15" s="48" t="str">
        <f t="shared" si="7"/>
        <v>Dropdown</v>
      </c>
      <c r="E15" s="47" t="s">
        <v>307</v>
      </c>
      <c r="F15" s="49" t="str">
        <f t="shared" si="6"/>
        <v>curve-interpolation-32x32</v>
      </c>
      <c r="G15" s="50" t="s">
        <v>308</v>
      </c>
      <c r="H15" s="47" t="str">
        <f t="shared" si="2"/>
        <v/>
      </c>
      <c r="J15" s="47" t="s">
        <v>40</v>
      </c>
      <c r="K15" s="47" t="str">
        <f t="shared" si="3"/>
        <v>isButtonDisabled('CurveInterpolationDropdown') || !projectLoaded</v>
      </c>
      <c r="L15" s="48" t="s">
        <v>46</v>
      </c>
      <c r="O15" s="47" t="b">
        <v>1</v>
      </c>
    </row>
    <row r="16" spans="1:15" s="47" customFormat="1" ht="15.75">
      <c r="A16" s="51" t="s">
        <v>309</v>
      </c>
      <c r="B16" s="48" t="s">
        <v>310</v>
      </c>
      <c r="C16" s="47" t="s">
        <v>43</v>
      </c>
      <c r="D16" s="48" t="str">
        <f t="shared" si="7"/>
        <v>Button</v>
      </c>
      <c r="E16" s="47" t="s">
        <v>311</v>
      </c>
      <c r="F16" s="49" t="str">
        <f t="shared" si="6"/>
        <v>curve-fill-data-gaps-16x16</v>
      </c>
      <c r="G16" s="50" t="s">
        <v>312</v>
      </c>
      <c r="H16" s="47" t="str">
        <f t="shared" si="2"/>
        <v>icon-left</v>
      </c>
      <c r="J16" s="47" t="s">
        <v>40</v>
      </c>
      <c r="K16" s="47" t="str">
        <f t="shared" si="3"/>
        <v>isButtonDisabled('CurveFillingButton') || !projectLoaded</v>
      </c>
      <c r="L16" s="48" t="s">
        <v>121</v>
      </c>
      <c r="O16" s="47" t="b">
        <v>1</v>
      </c>
    </row>
    <row r="17" spans="1:15" s="47" customFormat="1" ht="15.75">
      <c r="A17" s="51" t="s">
        <v>313</v>
      </c>
      <c r="B17" s="47" t="s">
        <v>314</v>
      </c>
      <c r="C17" s="47" t="s">
        <v>43</v>
      </c>
      <c r="D17" s="48" t="str">
        <f t="shared" si="7"/>
        <v>Button</v>
      </c>
      <c r="E17" s="48" t="s">
        <v>315</v>
      </c>
      <c r="F17" s="49" t="str">
        <f t="shared" si="6"/>
        <v>curve-resampling-16x16</v>
      </c>
      <c r="G17" s="50" t="s">
        <v>316</v>
      </c>
      <c r="H17" s="47" t="str">
        <f t="shared" si="2"/>
        <v>icon-left</v>
      </c>
      <c r="J17" s="47" t="s">
        <v>40</v>
      </c>
      <c r="K17" s="47" t="str">
        <f t="shared" si="3"/>
        <v>isButtonDisabled('CurveResamplingButton') || !projectLoaded</v>
      </c>
      <c r="L17" s="48" t="s">
        <v>121</v>
      </c>
      <c r="O17" s="47" t="b">
        <v>1</v>
      </c>
    </row>
    <row r="18" spans="1:15" s="59" customFormat="1" ht="15.75">
      <c r="A18" s="58" t="s">
        <v>317</v>
      </c>
      <c r="B18" s="59" t="s">
        <v>318</v>
      </c>
      <c r="C18" s="60" t="s">
        <v>114</v>
      </c>
      <c r="D18" s="60" t="str">
        <f>REPLACE(C18,1,2,"")</f>
        <v>Dropdown</v>
      </c>
      <c r="E18" s="59" t="s">
        <v>319</v>
      </c>
      <c r="F18" s="61" t="str">
        <f>SUBSTITUTE(E18,"_","-")</f>
        <v>curve-transformation-32x32</v>
      </c>
      <c r="G18" s="62" t="s">
        <v>320</v>
      </c>
      <c r="H18" s="59" t="str">
        <f>IF(ISNUMBER(SEARCH("16x16",E18)),"icon-left","")</f>
        <v/>
      </c>
      <c r="J18" s="59" t="s">
        <v>40</v>
      </c>
      <c r="K18" s="59" t="str">
        <f t="shared" si="3"/>
        <v>isButtonDisabled('CurveTransformsDropdown') || !projectLoaded</v>
      </c>
      <c r="L18" s="60" t="s">
        <v>46</v>
      </c>
      <c r="O18" s="59" t="b">
        <v>1</v>
      </c>
    </row>
    <row r="19" spans="1:15" s="59" customFormat="1" ht="15.75">
      <c r="A19" s="63" t="s">
        <v>321</v>
      </c>
      <c r="B19" s="59" t="s">
        <v>322</v>
      </c>
      <c r="C19" s="59" t="s">
        <v>43</v>
      </c>
      <c r="D19" s="60" t="str">
        <f>REPLACE(C19,1,2,"")</f>
        <v>Button</v>
      </c>
      <c r="E19" s="60" t="s">
        <v>323</v>
      </c>
      <c r="F19" s="61" t="str">
        <f>SUBSTITUTE(E19,"_","-")</f>
        <v>functional-transformations-16x16</v>
      </c>
      <c r="G19" s="62" t="s">
        <v>324</v>
      </c>
      <c r="H19" s="59" t="str">
        <f>IF(ISNUMBER(SEARCH("16x16",E19)),"icon-left","")</f>
        <v>icon-left</v>
      </c>
      <c r="J19" s="59" t="s">
        <v>40</v>
      </c>
      <c r="K19" s="59" t="str">
        <f t="shared" si="3"/>
        <v>isButtonDisabled('FunctionalTransformsButton') || !projectLoaded</v>
      </c>
      <c r="L19" s="60" t="s">
        <v>121</v>
      </c>
      <c r="O19" s="59" t="b">
        <v>1</v>
      </c>
    </row>
    <row r="20" spans="1:15" s="59" customFormat="1" ht="15.75">
      <c r="A20" s="63" t="s">
        <v>325</v>
      </c>
      <c r="B20" s="59" t="s">
        <v>326</v>
      </c>
      <c r="C20" s="59" t="s">
        <v>43</v>
      </c>
      <c r="D20" s="60" t="str">
        <f>REPLACE(C20,1,2,"")</f>
        <v>Button</v>
      </c>
      <c r="E20" s="60" t="s">
        <v>327</v>
      </c>
      <c r="F20" s="61" t="str">
        <f>SUBSTITUTE(E20,"_","-")</f>
        <v>curve-derivation-16x16</v>
      </c>
      <c r="G20" s="62" t="s">
        <v>328</v>
      </c>
      <c r="H20" s="59" t="str">
        <f>IF(ISNUMBER(SEARCH("16x16",E20)),"icon-left","")</f>
        <v>icon-left</v>
      </c>
      <c r="J20" s="59" t="s">
        <v>40</v>
      </c>
      <c r="K20" s="59" t="str">
        <f t="shared" si="3"/>
        <v>isButtonDisabled('CurveDerivationButton') || !projectLoaded</v>
      </c>
      <c r="L20" s="60" t="s">
        <v>121</v>
      </c>
      <c r="O20" s="59" t="b">
        <v>1</v>
      </c>
    </row>
    <row r="21" spans="1:15" s="59" customFormat="1" ht="15.75">
      <c r="A21" s="63" t="s">
        <v>329</v>
      </c>
      <c r="B21" s="59" t="s">
        <v>330</v>
      </c>
      <c r="C21" s="59" t="s">
        <v>43</v>
      </c>
      <c r="D21" s="60" t="str">
        <f>REPLACE(C21,1,2,"")</f>
        <v>Button</v>
      </c>
      <c r="E21" s="59" t="s">
        <v>331</v>
      </c>
      <c r="F21" s="61" t="str">
        <f>SUBSTITUTE(E21,"_","-")</f>
        <v>curve-rescale-16x16</v>
      </c>
      <c r="G21" s="62" t="s">
        <v>332</v>
      </c>
      <c r="H21" s="59" t="str">
        <f>IF(ISNUMBER(SEARCH("16x16",E21)),"icon-left","")</f>
        <v>icon-left</v>
      </c>
      <c r="J21" s="59" t="s">
        <v>40</v>
      </c>
      <c r="K21" s="59" t="str">
        <f t="shared" si="3"/>
        <v>isButtonDisabled('CurveRescalingButton') || !projectLoaded</v>
      </c>
      <c r="L21" s="60" t="s">
        <v>121</v>
      </c>
      <c r="O21" s="59" t="b">
        <v>1</v>
      </c>
    </row>
    <row r="22" spans="1:15" s="53" customFormat="1" ht="15.75">
      <c r="A22" s="52" t="s">
        <v>333</v>
      </c>
      <c r="B22" s="53" t="s">
        <v>334</v>
      </c>
      <c r="C22" s="54" t="s">
        <v>114</v>
      </c>
      <c r="D22" s="54" t="str">
        <f t="shared" si="7"/>
        <v>Dropdown</v>
      </c>
      <c r="E22" s="54" t="s">
        <v>335</v>
      </c>
      <c r="F22" s="55" t="str">
        <f t="shared" si="6"/>
        <v>curve-filter-32x32</v>
      </c>
      <c r="G22" s="56" t="s">
        <v>336</v>
      </c>
      <c r="H22" s="53" t="str">
        <f t="shared" si="2"/>
        <v/>
      </c>
      <c r="J22" s="53" t="s">
        <v>40</v>
      </c>
      <c r="K22" s="53" t="str">
        <f t="shared" si="3"/>
        <v>isButtonDisabled('CurveFiltersDropdown') || !projectLoaded</v>
      </c>
      <c r="L22" s="54" t="s">
        <v>46</v>
      </c>
      <c r="N22" s="53" t="str">
        <f>SUBSTITUTE(G22,"Filter","Smoothing")</f>
        <v>Curve Smoothing</v>
      </c>
      <c r="O22" s="53" t="b">
        <v>1</v>
      </c>
    </row>
    <row r="23" spans="1:15" s="53" customFormat="1" ht="15.75">
      <c r="A23" s="57" t="s">
        <v>337</v>
      </c>
      <c r="B23" s="53" t="s">
        <v>338</v>
      </c>
      <c r="C23" s="53" t="s">
        <v>43</v>
      </c>
      <c r="D23" s="54" t="str">
        <f t="shared" si="7"/>
        <v>Button</v>
      </c>
      <c r="E23" s="54" t="s">
        <v>339</v>
      </c>
      <c r="F23" s="55" t="str">
        <f t="shared" si="6"/>
        <v>median-filter-16x16</v>
      </c>
      <c r="G23" s="56" t="s">
        <v>340</v>
      </c>
      <c r="H23" s="53" t="str">
        <f t="shared" si="2"/>
        <v>icon-left</v>
      </c>
      <c r="J23" s="53" t="s">
        <v>40</v>
      </c>
      <c r="K23" s="53" t="str">
        <f t="shared" si="3"/>
        <v>isButtonDisabled('MedianFilterButton') || !projectLoaded</v>
      </c>
      <c r="L23" s="54" t="s">
        <v>121</v>
      </c>
      <c r="N23" s="53" t="str">
        <f t="shared" ref="N23:N27" si="13">SUBSTITUTE(G23,"Filter","Smoothing")</f>
        <v>Median Smoothing</v>
      </c>
      <c r="O23" s="53" t="b">
        <v>1</v>
      </c>
    </row>
    <row r="24" spans="1:15" s="53" customFormat="1" ht="15.75">
      <c r="A24" s="57" t="s">
        <v>341</v>
      </c>
      <c r="B24" s="53" t="s">
        <v>342</v>
      </c>
      <c r="C24" s="53" t="s">
        <v>43</v>
      </c>
      <c r="D24" s="54" t="str">
        <f t="shared" si="7"/>
        <v>Button</v>
      </c>
      <c r="E24" s="54" t="s">
        <v>343</v>
      </c>
      <c r="F24" s="55" t="str">
        <f t="shared" si="6"/>
        <v>square-filter-16x16</v>
      </c>
      <c r="G24" s="56" t="s">
        <v>344</v>
      </c>
      <c r="H24" s="53" t="str">
        <f t="shared" si="2"/>
        <v>icon-left</v>
      </c>
      <c r="J24" s="53" t="s">
        <v>40</v>
      </c>
      <c r="K24" s="53" t="str">
        <f t="shared" si="3"/>
        <v>isButtonDisabled('SquareFilterButton') || !projectLoaded</v>
      </c>
      <c r="L24" s="54" t="s">
        <v>121</v>
      </c>
      <c r="N24" s="53" t="str">
        <f t="shared" si="13"/>
        <v>Square Smoothing</v>
      </c>
      <c r="O24" s="53" t="b">
        <v>1</v>
      </c>
    </row>
    <row r="25" spans="1:15" s="53" customFormat="1" ht="15.75">
      <c r="A25" s="57" t="s">
        <v>345</v>
      </c>
      <c r="B25" s="53" t="s">
        <v>346</v>
      </c>
      <c r="C25" s="53" t="s">
        <v>43</v>
      </c>
      <c r="D25" s="54" t="str">
        <f t="shared" si="7"/>
        <v>Button</v>
      </c>
      <c r="E25" s="54" t="s">
        <v>347</v>
      </c>
      <c r="F25" s="55" t="str">
        <f t="shared" si="6"/>
        <v>bell-filter-16x16</v>
      </c>
      <c r="G25" s="56" t="s">
        <v>348</v>
      </c>
      <c r="H25" s="53" t="str">
        <f t="shared" si="2"/>
        <v>icon-left</v>
      </c>
      <c r="J25" s="53" t="s">
        <v>40</v>
      </c>
      <c r="K25" s="53" t="str">
        <f t="shared" si="3"/>
        <v>isButtonDisabled('BellFilterButton') || !projectLoaded</v>
      </c>
      <c r="L25" s="54" t="s">
        <v>121</v>
      </c>
      <c r="N25" s="53" t="str">
        <f t="shared" si="13"/>
        <v>Bell Smoothing</v>
      </c>
      <c r="O25" s="53" t="b">
        <v>1</v>
      </c>
    </row>
    <row r="26" spans="1:15" s="53" customFormat="1" ht="15.75">
      <c r="A26" s="57" t="s">
        <v>349</v>
      </c>
      <c r="B26" s="53" t="s">
        <v>350</v>
      </c>
      <c r="C26" s="53" t="s">
        <v>43</v>
      </c>
      <c r="D26" s="54" t="str">
        <f t="shared" si="7"/>
        <v>Button</v>
      </c>
      <c r="E26" s="54" t="s">
        <v>351</v>
      </c>
      <c r="F26" s="55" t="str">
        <f t="shared" si="6"/>
        <v>savisky-golay-filter-16x16</v>
      </c>
      <c r="G26" s="56" t="s">
        <v>352</v>
      </c>
      <c r="H26" s="53" t="str">
        <f t="shared" si="2"/>
        <v>icon-left</v>
      </c>
      <c r="J26" s="53" t="s">
        <v>40</v>
      </c>
      <c r="K26" s="53" t="str">
        <f t="shared" si="3"/>
        <v>isButtonDisabled('SavitskyGolayFilterButton') || !projectLoaded</v>
      </c>
      <c r="L26" s="54" t="s">
        <v>121</v>
      </c>
      <c r="N26" s="53" t="str">
        <f t="shared" si="13"/>
        <v>Savisky-Golay Smoothing</v>
      </c>
      <c r="O26" s="53" t="b">
        <v>1</v>
      </c>
    </row>
    <row r="27" spans="1:15" s="53" customFormat="1" ht="15.75">
      <c r="A27" s="57" t="s">
        <v>353</v>
      </c>
      <c r="B27" s="53" t="s">
        <v>354</v>
      </c>
      <c r="C27" s="53" t="s">
        <v>43</v>
      </c>
      <c r="D27" s="54" t="str">
        <f t="shared" si="7"/>
        <v>Button</v>
      </c>
      <c r="E27" s="54" t="s">
        <v>355</v>
      </c>
      <c r="F27" s="55" t="str">
        <f t="shared" si="6"/>
        <v>fft-filter-16x16</v>
      </c>
      <c r="G27" s="56" t="s">
        <v>356</v>
      </c>
      <c r="H27" s="53" t="str">
        <f t="shared" si="2"/>
        <v>icon-left</v>
      </c>
      <c r="J27" s="53" t="s">
        <v>40</v>
      </c>
      <c r="K27" s="53" t="str">
        <f t="shared" si="3"/>
        <v>isButtonDisabled('FFTFilterButton') || !projectLoaded</v>
      </c>
      <c r="L27" s="54" t="s">
        <v>121</v>
      </c>
      <c r="N27" s="53" t="str">
        <f t="shared" si="13"/>
        <v>FFT Smoothing</v>
      </c>
      <c r="O27" s="53" t="b">
        <v>1</v>
      </c>
    </row>
    <row r="28" spans="1:15" s="53" customFormat="1" ht="15.75">
      <c r="A28" s="57" t="s">
        <v>357</v>
      </c>
      <c r="B28" s="53" t="s">
        <v>358</v>
      </c>
      <c r="C28" s="53" t="s">
        <v>43</v>
      </c>
      <c r="D28" s="54" t="str">
        <f t="shared" si="7"/>
        <v>Button</v>
      </c>
      <c r="E28" s="54" t="s">
        <v>359</v>
      </c>
      <c r="F28" s="55" t="str">
        <f t="shared" si="6"/>
        <v>curve-convolution-16x16</v>
      </c>
      <c r="G28" s="56" t="s">
        <v>360</v>
      </c>
      <c r="H28" s="53" t="str">
        <f t="shared" si="2"/>
        <v>icon-left</v>
      </c>
      <c r="J28" s="53" t="s">
        <v>40</v>
      </c>
      <c r="K28" s="53" t="str">
        <f t="shared" si="3"/>
        <v>isButtonDisabled('CurveConvolutionButton') || !projectLoaded</v>
      </c>
      <c r="L28" s="54" t="s">
        <v>121</v>
      </c>
      <c r="O28" s="53" t="b">
        <v>1</v>
      </c>
    </row>
    <row r="29" spans="1:15" s="53" customFormat="1" ht="15.75">
      <c r="A29" s="57" t="s">
        <v>361</v>
      </c>
      <c r="B29" s="53" t="s">
        <v>362</v>
      </c>
      <c r="C29" s="53" t="s">
        <v>43</v>
      </c>
      <c r="D29" s="54" t="str">
        <f t="shared" si="7"/>
        <v>Button</v>
      </c>
      <c r="E29" s="54" t="s">
        <v>363</v>
      </c>
      <c r="F29" s="55" t="str">
        <f t="shared" si="6"/>
        <v>curve-deconvolution-16x16</v>
      </c>
      <c r="G29" s="56" t="s">
        <v>364</v>
      </c>
      <c r="H29" s="53" t="str">
        <f t="shared" si="2"/>
        <v>icon-left</v>
      </c>
      <c r="J29" s="53" t="s">
        <v>40</v>
      </c>
      <c r="K29" s="53" t="str">
        <f t="shared" si="3"/>
        <v>isButtonDisabled('CurveDeconvolutionButton') || !projectLoaded</v>
      </c>
      <c r="L29" s="54" t="s">
        <v>121</v>
      </c>
      <c r="O29" s="53" t="b">
        <v>1</v>
      </c>
    </row>
    <row r="30" spans="1:15" s="79" customFormat="1" ht="15.75">
      <c r="A30" s="78"/>
      <c r="B30" s="79" t="s">
        <v>365</v>
      </c>
      <c r="C30" s="79" t="s">
        <v>43</v>
      </c>
      <c r="D30" s="80" t="s">
        <v>366</v>
      </c>
      <c r="E30" s="79" t="s">
        <v>292</v>
      </c>
      <c r="F30" s="81" t="str">
        <f>SUBSTITUTE(E30,"_","-")</f>
        <v>curve-combination-32x32</v>
      </c>
      <c r="G30" s="82" t="s">
        <v>367</v>
      </c>
      <c r="J30" s="79" t="s">
        <v>40</v>
      </c>
      <c r="K30" s="79" t="str">
        <f t="shared" si="3"/>
        <v>isButtonDisabled('CurveSpliceButton') || !projectLoaded</v>
      </c>
      <c r="L30" s="80" t="s">
        <v>46</v>
      </c>
      <c r="O30" s="79" t="b">
        <v>1</v>
      </c>
    </row>
    <row r="31" spans="1:15" s="30" customFormat="1">
      <c r="A31" s="45" t="s">
        <v>67</v>
      </c>
      <c r="B31" s="27" t="s">
        <v>368</v>
      </c>
      <c r="C31" s="28" t="s">
        <v>37</v>
      </c>
      <c r="D31" s="28" t="s">
        <v>38</v>
      </c>
      <c r="E31" s="28"/>
      <c r="F31" s="28"/>
      <c r="G31" s="29" t="s">
        <v>369</v>
      </c>
      <c r="H31" s="28"/>
      <c r="I31" s="28"/>
      <c r="J31" s="28" t="s">
        <v>40</v>
      </c>
    </row>
    <row r="32" spans="1:15" s="59" customFormat="1" ht="15.75">
      <c r="A32" s="58" t="s">
        <v>70</v>
      </c>
      <c r="B32" s="59" t="s">
        <v>370</v>
      </c>
      <c r="C32" s="59" t="s">
        <v>43</v>
      </c>
      <c r="D32" s="60" t="str">
        <f t="shared" si="7"/>
        <v>Button</v>
      </c>
      <c r="E32" s="59" t="s">
        <v>371</v>
      </c>
      <c r="F32" s="61" t="str">
        <f t="shared" si="6"/>
        <v>true-vertical-depth-32x32</v>
      </c>
      <c r="G32" s="62" t="s">
        <v>372</v>
      </c>
      <c r="H32" s="59" t="str">
        <f t="shared" si="2"/>
        <v/>
      </c>
      <c r="J32" s="59" t="s">
        <v>40</v>
      </c>
      <c r="K32" s="59" t="str">
        <f t="shared" si="3"/>
        <v>isButtonDisabled('TVDConversionButton') || !projectLoaded</v>
      </c>
      <c r="L32" s="60" t="s">
        <v>46</v>
      </c>
      <c r="O32" s="59" t="b">
        <v>1</v>
      </c>
    </row>
    <row r="33" spans="1:15" s="59" customFormat="1" ht="15.75">
      <c r="A33" s="58"/>
      <c r="B33" s="59" t="s">
        <v>373</v>
      </c>
      <c r="C33" s="59" t="s">
        <v>43</v>
      </c>
      <c r="D33" s="60" t="str">
        <f t="shared" si="7"/>
        <v>Button</v>
      </c>
      <c r="E33" s="60" t="s">
        <v>374</v>
      </c>
      <c r="F33" s="61" t="str">
        <f t="shared" si="6"/>
        <v>caculation-multilinerregression-32x32</v>
      </c>
      <c r="G33" s="62" t="s">
        <v>375</v>
      </c>
      <c r="J33" s="59" t="s">
        <v>40</v>
      </c>
      <c r="K33" s="59" t="str">
        <f t="shared" si="3"/>
        <v>isButtonDisabled('Multi-LinearRegressionButton') || !projectLoaded</v>
      </c>
      <c r="L33" s="60" t="s">
        <v>46</v>
      </c>
      <c r="O33" s="59" t="b">
        <v>1</v>
      </c>
    </row>
    <row r="34" spans="1:15">
      <c r="A34" s="23"/>
      <c r="B34" s="22"/>
    </row>
    <row r="35" spans="1:15">
      <c r="A35"/>
    </row>
    <row r="36" spans="1:15">
      <c r="A36"/>
    </row>
    <row r="37" spans="1:15">
      <c r="A37"/>
    </row>
    <row r="38" spans="1:15">
      <c r="A38"/>
    </row>
    <row r="39" spans="1:15">
      <c r="A39"/>
    </row>
    <row r="40" spans="1:15">
      <c r="A40"/>
    </row>
    <row r="41" spans="1:15">
      <c r="A41"/>
    </row>
    <row r="42" spans="1:15">
      <c r="A42"/>
    </row>
    <row r="43" spans="1:15" hidden="1">
      <c r="A43"/>
      <c r="B43" t="s">
        <v>376</v>
      </c>
      <c r="E43" t="s">
        <v>285</v>
      </c>
    </row>
    <row r="44" spans="1:15">
      <c r="A44"/>
    </row>
    <row r="45" spans="1:15">
      <c r="A45"/>
    </row>
    <row r="46" spans="1:15">
      <c r="A46"/>
    </row>
    <row r="47" spans="1:15">
      <c r="A47"/>
    </row>
    <row r="48" spans="1:15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100" spans="6:6">
      <c r="F100" s="15"/>
    </row>
    <row r="102" spans="6:6">
      <c r="F102" s="15"/>
    </row>
    <row r="103" spans="6:6">
      <c r="F103" s="15"/>
    </row>
    <row r="104" spans="6:6">
      <c r="F104" s="15"/>
    </row>
    <row r="105" spans="6:6">
      <c r="F105" s="15"/>
    </row>
    <row r="108" spans="6:6">
      <c r="F108" s="15"/>
    </row>
    <row r="109" spans="6:6">
      <c r="F109" s="15"/>
    </row>
    <row r="110" spans="6:6">
      <c r="F110" s="15"/>
    </row>
    <row r="111" spans="6:6">
      <c r="F111" s="15"/>
    </row>
    <row r="112" spans="6:6">
      <c r="F112" s="15"/>
    </row>
    <row r="113" spans="6:6">
      <c r="F113" s="15"/>
    </row>
    <row r="114" spans="6:6">
      <c r="F114" s="15"/>
    </row>
    <row r="115" spans="6:6">
      <c r="F115" s="15"/>
    </row>
    <row r="116" spans="6:6">
      <c r="F116" s="15"/>
    </row>
    <row r="118" spans="6:6">
      <c r="F118" s="15"/>
    </row>
    <row r="119" spans="6:6">
      <c r="F119" s="15"/>
    </row>
    <row r="121" spans="6:6">
      <c r="F121" s="15"/>
    </row>
    <row r="123" spans="6:6">
      <c r="F123" s="15"/>
    </row>
    <row r="124" spans="6:6">
      <c r="F124" s="15"/>
    </row>
    <row r="125" spans="6:6">
      <c r="F125" s="15"/>
    </row>
  </sheetData>
  <pageMargins left="0.69930555555555596" right="0.69930555555555596" top="0.75" bottom="0.75" header="0.51041666666666696" footer="0.51041666666666696"/>
  <pageSetup paperSize="9" firstPageNumber="0" orientation="portrait" useFirstPageNumber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O74"/>
  <sheetViews>
    <sheetView zoomScaleNormal="100" workbookViewId="0">
      <pane ySplit="1" topLeftCell="B66" activePane="bottomLeft" state="frozen"/>
      <selection pane="bottomLeft" activeCell="C97" sqref="C97"/>
    </sheetView>
  </sheetViews>
  <sheetFormatPr defaultColWidth="9" defaultRowHeight="16.5"/>
  <cols>
    <col min="1" max="1" width="18.140625" style="33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38.28515625" style="35" customWidth="1"/>
    <col min="6" max="6" width="34.7109375" style="35" customWidth="1"/>
    <col min="7" max="7" width="35.42578125" style="35" customWidth="1"/>
    <col min="8" max="11" width="8.710937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76" t="s">
        <v>0</v>
      </c>
      <c r="B1" s="32" t="s">
        <v>1</v>
      </c>
      <c r="C1" s="24" t="s">
        <v>2</v>
      </c>
      <c r="D1" s="24" t="s">
        <v>24</v>
      </c>
      <c r="E1" s="24" t="s">
        <v>25</v>
      </c>
      <c r="F1" s="24" t="s">
        <v>26</v>
      </c>
      <c r="G1" s="24" t="s">
        <v>27</v>
      </c>
      <c r="H1" s="24" t="s">
        <v>28</v>
      </c>
      <c r="I1" s="24" t="s">
        <v>29</v>
      </c>
      <c r="J1" s="24" t="s">
        <v>30</v>
      </c>
      <c r="K1" s="24" t="s">
        <v>31</v>
      </c>
      <c r="L1" s="24" t="s">
        <v>32</v>
      </c>
      <c r="M1" s="24" t="s">
        <v>33</v>
      </c>
      <c r="N1" s="24" t="s">
        <v>34</v>
      </c>
      <c r="O1" s="35" t="s">
        <v>35</v>
      </c>
    </row>
    <row r="2" spans="1:15" s="84" customFormat="1">
      <c r="A2" s="107">
        <v>1</v>
      </c>
      <c r="B2" s="106" t="s">
        <v>377</v>
      </c>
      <c r="C2" s="105" t="s">
        <v>37</v>
      </c>
      <c r="D2" s="105" t="s">
        <v>38</v>
      </c>
      <c r="E2" s="105"/>
      <c r="F2" s="105"/>
      <c r="G2" s="105" t="s">
        <v>378</v>
      </c>
      <c r="H2" s="105"/>
      <c r="I2" s="105"/>
      <c r="J2" s="105" t="s">
        <v>40</v>
      </c>
      <c r="K2" s="105"/>
      <c r="L2" s="105"/>
      <c r="M2" s="105"/>
      <c r="N2" s="105"/>
    </row>
    <row r="3" spans="1:15" s="85" customFormat="1">
      <c r="A3" s="111" t="s">
        <v>47</v>
      </c>
      <c r="B3" s="111" t="s">
        <v>379</v>
      </c>
      <c r="C3" s="112" t="s">
        <v>114</v>
      </c>
      <c r="D3" s="112" t="str">
        <f t="shared" ref="D3" si="0">REPLACE(C3,1,2,"")</f>
        <v>Dropdown</v>
      </c>
      <c r="E3" s="112" t="s">
        <v>380</v>
      </c>
      <c r="F3" s="112" t="str">
        <f>SUBSTITUTE(E3,"_","-")</f>
        <v>formation-resistivity-32x32</v>
      </c>
      <c r="G3" s="112" t="s">
        <v>381</v>
      </c>
      <c r="H3" s="112" t="str">
        <f t="shared" ref="H3:H62" si="1">IF(ISNUMBER(SEARCH("16x16",E3)),"icon-left","")</f>
        <v/>
      </c>
      <c r="I3" s="112"/>
      <c r="J3" s="112" t="s">
        <v>40</v>
      </c>
      <c r="K3" s="112" t="str">
        <f t="shared" ref="K3:K19" si="2">_xlfn.CONCAT("isButtonDisabled('",B3,"')", IF(O3=TRUE, " || !projectLoaded",))</f>
        <v>isButtonDisabled('FormationTemperatureDropdown') || !projectLoaded</v>
      </c>
      <c r="L3" s="112" t="s">
        <v>46</v>
      </c>
      <c r="M3" s="112"/>
      <c r="N3" s="112"/>
      <c r="O3" s="85" t="b">
        <v>1</v>
      </c>
    </row>
    <row r="4" spans="1:15" s="101" customFormat="1">
      <c r="A4" s="103" t="s">
        <v>129</v>
      </c>
      <c r="B4" s="102" t="s">
        <v>382</v>
      </c>
      <c r="C4" s="100" t="s">
        <v>43</v>
      </c>
      <c r="D4" s="100" t="str">
        <f t="shared" ref="D4:D16" si="3">REPLACE(C4,1,2,"")</f>
        <v>Button</v>
      </c>
      <c r="E4" s="100" t="s">
        <v>383</v>
      </c>
      <c r="F4" s="100" t="str">
        <f t="shared" ref="F4:F69" si="4">SUBSTITUTE(E4,"_","-")</f>
        <v>gradient-ftemp-16x16</v>
      </c>
      <c r="G4" s="100" t="s">
        <v>384</v>
      </c>
      <c r="H4" s="100" t="str">
        <f t="shared" si="1"/>
        <v>icon-left</v>
      </c>
      <c r="I4" s="100"/>
      <c r="J4" s="100" t="s">
        <v>40</v>
      </c>
      <c r="K4" s="100" t="str">
        <f t="shared" si="2"/>
        <v>isButtonDisabled('GradientFTempButton') || !projectLoaded</v>
      </c>
      <c r="L4" s="100" t="s">
        <v>121</v>
      </c>
      <c r="M4" s="100"/>
      <c r="N4" s="100"/>
      <c r="O4" s="101" t="b">
        <v>1</v>
      </c>
    </row>
    <row r="5" spans="1:15" s="101" customFormat="1">
      <c r="A5" s="103" t="s">
        <v>133</v>
      </c>
      <c r="B5" s="102" t="s">
        <v>385</v>
      </c>
      <c r="C5" s="100" t="s">
        <v>43</v>
      </c>
      <c r="D5" s="100" t="str">
        <f t="shared" si="3"/>
        <v>Button</v>
      </c>
      <c r="E5" s="100" t="s">
        <v>386</v>
      </c>
      <c r="F5" s="100" t="str">
        <f t="shared" si="4"/>
        <v>log-interval-ftemp-16x16</v>
      </c>
      <c r="G5" s="100" t="s">
        <v>387</v>
      </c>
      <c r="H5" s="100" t="str">
        <f t="shared" si="1"/>
        <v>icon-left</v>
      </c>
      <c r="I5" s="100"/>
      <c r="J5" s="100" t="s">
        <v>40</v>
      </c>
      <c r="K5" s="100" t="str">
        <f t="shared" si="2"/>
        <v>isButtonDisabled('LogIntervalFTempButton') || !projectLoaded</v>
      </c>
      <c r="L5" s="100" t="s">
        <v>121</v>
      </c>
      <c r="M5" s="100"/>
      <c r="N5" s="100"/>
      <c r="O5" s="101" t="b">
        <v>1</v>
      </c>
    </row>
    <row r="6" spans="1:15" s="85" customFormat="1">
      <c r="A6" s="111" t="s">
        <v>51</v>
      </c>
      <c r="B6" s="111" t="s">
        <v>388</v>
      </c>
      <c r="C6" s="112" t="s">
        <v>114</v>
      </c>
      <c r="D6" s="112" t="str">
        <f t="shared" si="3"/>
        <v>Dropdown</v>
      </c>
      <c r="E6" s="112" t="s">
        <v>389</v>
      </c>
      <c r="F6" s="112" t="str">
        <f t="shared" si="4"/>
        <v>formation-pressure-32x32</v>
      </c>
      <c r="G6" s="112" t="s">
        <v>390</v>
      </c>
      <c r="H6" s="112" t="str">
        <f t="shared" si="1"/>
        <v/>
      </c>
      <c r="I6" s="112"/>
      <c r="J6" s="112" t="s">
        <v>40</v>
      </c>
      <c r="K6" s="112" t="str">
        <f t="shared" si="2"/>
        <v>isButtonDisabled('FormationPressureDropdown') || !projectLoaded</v>
      </c>
      <c r="L6" s="112" t="s">
        <v>46</v>
      </c>
      <c r="M6" s="112"/>
      <c r="N6" s="112"/>
      <c r="O6" s="85" t="b">
        <v>1</v>
      </c>
    </row>
    <row r="7" spans="1:15" s="101" customFormat="1">
      <c r="A7" s="103" t="s">
        <v>391</v>
      </c>
      <c r="B7" s="102" t="s">
        <v>392</v>
      </c>
      <c r="C7" s="100" t="s">
        <v>43</v>
      </c>
      <c r="D7" s="100" t="str">
        <f t="shared" si="3"/>
        <v>Button</v>
      </c>
      <c r="E7" s="100" t="s">
        <v>393</v>
      </c>
      <c r="F7" s="100" t="str">
        <f t="shared" si="4"/>
        <v>gradient-fpress-16x16</v>
      </c>
      <c r="G7" s="100" t="s">
        <v>384</v>
      </c>
      <c r="H7" s="100" t="str">
        <f t="shared" si="1"/>
        <v>icon-left</v>
      </c>
      <c r="I7" s="100"/>
      <c r="J7" s="100" t="s">
        <v>40</v>
      </c>
      <c r="K7" s="100" t="str">
        <f t="shared" si="2"/>
        <v>isButtonDisabled('GradientFPressButton') || !projectLoaded</v>
      </c>
      <c r="L7" s="100" t="s">
        <v>121</v>
      </c>
      <c r="M7" s="100"/>
      <c r="N7" s="100"/>
      <c r="O7" s="101" t="b">
        <v>1</v>
      </c>
    </row>
    <row r="8" spans="1:15" s="101" customFormat="1">
      <c r="A8" s="103" t="s">
        <v>394</v>
      </c>
      <c r="B8" s="102" t="s">
        <v>395</v>
      </c>
      <c r="C8" s="100" t="s">
        <v>43</v>
      </c>
      <c r="D8" s="100" t="str">
        <f t="shared" si="3"/>
        <v>Button</v>
      </c>
      <c r="E8" s="100" t="s">
        <v>396</v>
      </c>
      <c r="F8" s="100" t="str">
        <f t="shared" si="4"/>
        <v>mud-density-fpress-16x16</v>
      </c>
      <c r="G8" s="100" t="s">
        <v>397</v>
      </c>
      <c r="H8" s="100" t="str">
        <f t="shared" si="1"/>
        <v>icon-left</v>
      </c>
      <c r="I8" s="100"/>
      <c r="J8" s="100" t="s">
        <v>40</v>
      </c>
      <c r="K8" s="100" t="str">
        <f t="shared" si="2"/>
        <v>isButtonDisabled('MudDensityFPressButton') || !projectLoaded</v>
      </c>
      <c r="L8" s="100" t="s">
        <v>121</v>
      </c>
      <c r="M8" s="100"/>
      <c r="N8" s="100"/>
      <c r="O8" s="101" t="b">
        <v>1</v>
      </c>
    </row>
    <row r="9" spans="1:15" s="85" customFormat="1">
      <c r="A9" s="111" t="s">
        <v>55</v>
      </c>
      <c r="B9" s="111" t="s">
        <v>398</v>
      </c>
      <c r="C9" s="112" t="s">
        <v>114</v>
      </c>
      <c r="D9" s="112" t="str">
        <f t="shared" si="3"/>
        <v>Dropdown</v>
      </c>
      <c r="E9" s="112" t="s">
        <v>399</v>
      </c>
      <c r="F9" s="112" t="str">
        <f t="shared" si="4"/>
        <v>qv-function-32x32</v>
      </c>
      <c r="G9" s="112" t="s">
        <v>400</v>
      </c>
      <c r="H9" s="112" t="str">
        <f t="shared" si="1"/>
        <v/>
      </c>
      <c r="I9" s="112"/>
      <c r="J9" s="112" t="s">
        <v>40</v>
      </c>
      <c r="K9" s="112" t="str">
        <f t="shared" si="2"/>
        <v>isButtonDisabled('QvFunctionDropdown') || !projectLoaded</v>
      </c>
      <c r="L9" s="112" t="s">
        <v>46</v>
      </c>
      <c r="M9" s="112"/>
      <c r="N9" s="112"/>
      <c r="O9" s="85" t="b">
        <v>1</v>
      </c>
    </row>
    <row r="10" spans="1:15" s="101" customFormat="1">
      <c r="A10" s="103" t="s">
        <v>276</v>
      </c>
      <c r="B10" s="102" t="s">
        <v>401</v>
      </c>
      <c r="C10" s="100" t="s">
        <v>43</v>
      </c>
      <c r="D10" s="100" t="str">
        <f t="shared" si="3"/>
        <v>Button</v>
      </c>
      <c r="E10" s="100" t="s">
        <v>402</v>
      </c>
      <c r="F10" s="100" t="str">
        <f t="shared" si="4"/>
        <v>normalized-qv-16x16</v>
      </c>
      <c r="G10" s="100" t="s">
        <v>403</v>
      </c>
      <c r="H10" s="100" t="str">
        <f t="shared" si="1"/>
        <v>icon-left</v>
      </c>
      <c r="I10" s="100"/>
      <c r="J10" s="100" t="s">
        <v>40</v>
      </c>
      <c r="K10" s="100" t="str">
        <f t="shared" si="2"/>
        <v>isButtonDisabled('NormalizeQvButton') || !projectLoaded</v>
      </c>
      <c r="L10" s="100" t="s">
        <v>121</v>
      </c>
      <c r="M10" s="100"/>
      <c r="N10" s="100"/>
      <c r="O10" s="101" t="b">
        <v>1</v>
      </c>
    </row>
    <row r="11" spans="1:15" s="101" customFormat="1">
      <c r="A11" s="103" t="s">
        <v>280</v>
      </c>
      <c r="B11" s="102" t="s">
        <v>404</v>
      </c>
      <c r="C11" s="100" t="s">
        <v>43</v>
      </c>
      <c r="D11" s="100" t="str">
        <f t="shared" si="3"/>
        <v>Button</v>
      </c>
      <c r="E11" s="100" t="s">
        <v>405</v>
      </c>
      <c r="F11" s="100" t="str">
        <f t="shared" si="4"/>
        <v>cec-qv-16x16</v>
      </c>
      <c r="G11" s="100" t="s">
        <v>406</v>
      </c>
      <c r="H11" s="100" t="str">
        <f t="shared" si="1"/>
        <v>icon-left</v>
      </c>
      <c r="I11" s="100"/>
      <c r="J11" s="100" t="s">
        <v>40</v>
      </c>
      <c r="K11" s="100" t="str">
        <f t="shared" si="2"/>
        <v>isButtonDisabled('CECQvButton') || !projectLoaded</v>
      </c>
      <c r="L11" s="100" t="s">
        <v>121</v>
      </c>
      <c r="M11" s="100"/>
      <c r="N11" s="100"/>
      <c r="O11" s="101" t="b">
        <v>1</v>
      </c>
    </row>
    <row r="12" spans="1:15" s="101" customFormat="1">
      <c r="A12" s="103" t="s">
        <v>284</v>
      </c>
      <c r="B12" s="102" t="s">
        <v>407</v>
      </c>
      <c r="C12" s="100" t="s">
        <v>43</v>
      </c>
      <c r="D12" s="100" t="str">
        <f t="shared" si="3"/>
        <v>Button</v>
      </c>
      <c r="E12" s="100" t="s">
        <v>408</v>
      </c>
      <c r="F12" s="100" t="str">
        <f t="shared" si="4"/>
        <v>water-bearing-shaly-sands-16x16</v>
      </c>
      <c r="G12" s="100" t="s">
        <v>409</v>
      </c>
      <c r="H12" s="100" t="str">
        <f t="shared" si="1"/>
        <v>icon-left</v>
      </c>
      <c r="I12" s="100"/>
      <c r="J12" s="100" t="s">
        <v>40</v>
      </c>
      <c r="K12" s="100" t="str">
        <f t="shared" si="2"/>
        <v>isButtonDisabled('WaterBearingShalySandsButton') || !projectLoaded</v>
      </c>
      <c r="L12" s="100" t="s">
        <v>121</v>
      </c>
      <c r="M12" s="100"/>
      <c r="N12" s="100"/>
      <c r="O12" s="101" t="b">
        <v>1</v>
      </c>
    </row>
    <row r="13" spans="1:15" s="85" customFormat="1">
      <c r="A13" s="111" t="s">
        <v>59</v>
      </c>
      <c r="B13" s="111" t="s">
        <v>410</v>
      </c>
      <c r="C13" s="112" t="s">
        <v>114</v>
      </c>
      <c r="D13" s="112" t="str">
        <f t="shared" si="3"/>
        <v>Dropdown</v>
      </c>
      <c r="E13" s="112" t="s">
        <v>411</v>
      </c>
      <c r="F13" s="112" t="str">
        <f t="shared" ref="F13:F15" si="5">SUBSTITUTE(E13,"_","-")</f>
        <v>mud-salinity-and-resistivity-32x32</v>
      </c>
      <c r="G13" s="112" t="s">
        <v>410</v>
      </c>
      <c r="H13" s="112" t="str">
        <f t="shared" ref="H13:H15" si="6">IF(ISNUMBER(SEARCH("16x16",E13)),"icon-left","")</f>
        <v/>
      </c>
      <c r="I13" s="112"/>
      <c r="J13" s="112" t="s">
        <v>40</v>
      </c>
      <c r="K13" s="112" t="str">
        <f t="shared" si="2"/>
        <v>isButtonDisabled('Resistivity') || !projectLoaded</v>
      </c>
      <c r="L13" s="112" t="s">
        <v>46</v>
      </c>
      <c r="M13" s="112"/>
      <c r="N13" s="112"/>
      <c r="O13" s="85" t="b">
        <v>1</v>
      </c>
    </row>
    <row r="14" spans="1:15" s="101" customFormat="1">
      <c r="A14" s="103" t="s">
        <v>294</v>
      </c>
      <c r="B14" s="102" t="s">
        <v>412</v>
      </c>
      <c r="C14" s="100" t="s">
        <v>43</v>
      </c>
      <c r="D14" s="100" t="str">
        <f t="shared" ref="D14:D15" si="7">REPLACE(C14,1,2,"")</f>
        <v>Button</v>
      </c>
      <c r="E14" s="100" t="s">
        <v>413</v>
      </c>
      <c r="F14" s="100" t="str">
        <f t="shared" si="5"/>
        <v>mud-salinity-and-resistivity-16x16</v>
      </c>
      <c r="G14" s="100" t="s">
        <v>414</v>
      </c>
      <c r="H14" s="100" t="s">
        <v>415</v>
      </c>
      <c r="I14" s="100"/>
      <c r="J14" s="100" t="s">
        <v>40</v>
      </c>
      <c r="K14" s="100" t="str">
        <f t="shared" si="2"/>
        <v>isButtonDisabled('MudSalinityandResistivityButton') || !projectLoaded</v>
      </c>
      <c r="L14" s="100" t="s">
        <v>121</v>
      </c>
      <c r="M14" s="100"/>
      <c r="N14" s="100"/>
      <c r="O14" s="101" t="b">
        <v>1</v>
      </c>
    </row>
    <row r="15" spans="1:15" s="101" customFormat="1">
      <c r="A15" s="103" t="s">
        <v>298</v>
      </c>
      <c r="B15" s="102" t="s">
        <v>416</v>
      </c>
      <c r="C15" s="100" t="s">
        <v>43</v>
      </c>
      <c r="D15" s="100" t="str">
        <f t="shared" si="7"/>
        <v>Button</v>
      </c>
      <c r="E15" s="100" t="s">
        <v>417</v>
      </c>
      <c r="F15" s="100" t="str">
        <f t="shared" si="5"/>
        <v>microres-precompu-16x16</v>
      </c>
      <c r="G15" s="100" t="s">
        <v>418</v>
      </c>
      <c r="H15" s="100" t="str">
        <f t="shared" si="6"/>
        <v>icon-left</v>
      </c>
      <c r="I15" s="100"/>
      <c r="J15" s="100" t="s">
        <v>40</v>
      </c>
      <c r="K15" s="100" t="str">
        <f t="shared" si="2"/>
        <v>isButtonDisabled('PseudoMicroResistivityButton') || !projectLoaded</v>
      </c>
      <c r="L15" s="100" t="s">
        <v>121</v>
      </c>
      <c r="M15" s="100"/>
      <c r="N15" s="100"/>
      <c r="O15" s="101" t="b">
        <v>1</v>
      </c>
    </row>
    <row r="16" spans="1:15" s="85" customFormat="1">
      <c r="A16" s="111" t="s">
        <v>63</v>
      </c>
      <c r="B16" s="115" t="s">
        <v>419</v>
      </c>
      <c r="C16" s="112" t="s">
        <v>114</v>
      </c>
      <c r="D16" s="112" t="str">
        <f t="shared" si="3"/>
        <v>Dropdown</v>
      </c>
      <c r="E16" s="112" t="s">
        <v>420</v>
      </c>
      <c r="F16" s="112" t="str">
        <f t="shared" si="4"/>
        <v>fluid-property-water-32x32</v>
      </c>
      <c r="G16" s="112" t="s">
        <v>421</v>
      </c>
      <c r="H16" s="112" t="str">
        <f t="shared" si="1"/>
        <v/>
      </c>
      <c r="I16" s="112"/>
      <c r="J16" s="112" t="s">
        <v>40</v>
      </c>
      <c r="K16" s="112" t="str">
        <f t="shared" si="2"/>
        <v>isButtonDisabled('FluidProperty-WaterDropdown') || !projectLoaded</v>
      </c>
      <c r="L16" s="112" t="s">
        <v>46</v>
      </c>
      <c r="M16" s="112"/>
      <c r="N16" s="112"/>
      <c r="O16" s="85" t="b">
        <v>1</v>
      </c>
    </row>
    <row r="17" spans="1:15" s="101" customFormat="1">
      <c r="A17" s="103" t="s">
        <v>309</v>
      </c>
      <c r="B17" s="102" t="s">
        <v>422</v>
      </c>
      <c r="C17" s="100" t="s">
        <v>43</v>
      </c>
      <c r="D17" s="100" t="str">
        <f t="shared" ref="D17:D74" si="8">REPLACE(C17,1,2,"")</f>
        <v>Button</v>
      </c>
      <c r="E17" s="100" t="s">
        <v>423</v>
      </c>
      <c r="F17" s="100" t="str">
        <f t="shared" si="4"/>
        <v>rw-from-sanlinity-temp-16x16</v>
      </c>
      <c r="G17" s="100" t="s">
        <v>424</v>
      </c>
      <c r="H17" s="100" t="str">
        <f t="shared" si="1"/>
        <v>icon-left</v>
      </c>
      <c r="I17" s="100"/>
      <c r="J17" s="100" t="s">
        <v>40</v>
      </c>
      <c r="K17" s="100" t="str">
        <f t="shared" si="2"/>
        <v>isButtonDisabled('RWfromSALandFTempButton') || !projectLoaded</v>
      </c>
      <c r="L17" s="100" t="s">
        <v>121</v>
      </c>
      <c r="M17" s="100"/>
      <c r="N17" s="100"/>
      <c r="O17" s="101" t="b">
        <v>1</v>
      </c>
    </row>
    <row r="18" spans="1:15" s="101" customFormat="1">
      <c r="A18" s="103" t="s">
        <v>313</v>
      </c>
      <c r="B18" s="102" t="s">
        <v>425</v>
      </c>
      <c r="C18" s="100" t="s">
        <v>43</v>
      </c>
      <c r="D18" s="100" t="str">
        <f t="shared" si="8"/>
        <v>Button</v>
      </c>
      <c r="E18" s="100" t="s">
        <v>426</v>
      </c>
      <c r="F18" s="100" t="str">
        <f t="shared" si="4"/>
        <v>saturated-nacl-from-temp-16x16</v>
      </c>
      <c r="G18" s="100" t="s">
        <v>427</v>
      </c>
      <c r="H18" s="100" t="str">
        <f t="shared" si="1"/>
        <v>icon-left</v>
      </c>
      <c r="I18" s="100"/>
      <c r="J18" s="100" t="s">
        <v>40</v>
      </c>
      <c r="K18" s="100" t="str">
        <f t="shared" si="2"/>
        <v>isButtonDisabled('SaturatedSalinityConcentrationfromFTempButton') || !projectLoaded</v>
      </c>
      <c r="L18" s="100" t="s">
        <v>121</v>
      </c>
      <c r="M18" s="100"/>
      <c r="N18" s="100"/>
      <c r="O18" s="101" t="b">
        <v>1</v>
      </c>
    </row>
    <row r="19" spans="1:15" s="101" customFormat="1">
      <c r="A19" s="103" t="s">
        <v>428</v>
      </c>
      <c r="B19" s="102" t="s">
        <v>429</v>
      </c>
      <c r="C19" s="100" t="s">
        <v>43</v>
      </c>
      <c r="D19" s="100" t="str">
        <f t="shared" si="8"/>
        <v>Button</v>
      </c>
      <c r="E19" s="100" t="s">
        <v>430</v>
      </c>
      <c r="F19" s="100" t="str">
        <f t="shared" si="4"/>
        <v>u-from-salinity-16x16</v>
      </c>
      <c r="G19" s="100" t="s">
        <v>431</v>
      </c>
      <c r="H19" s="100" t="str">
        <f t="shared" si="1"/>
        <v>icon-left</v>
      </c>
      <c r="I19" s="100"/>
      <c r="J19" s="100" t="s">
        <v>40</v>
      </c>
      <c r="K19" s="100" t="str">
        <f t="shared" si="2"/>
        <v>isButtonDisabled('UfromSalinityButton') || !projectLoaded</v>
      </c>
      <c r="L19" s="100" t="s">
        <v>121</v>
      </c>
      <c r="M19" s="100"/>
      <c r="N19" s="100"/>
      <c r="O19" s="101" t="b">
        <v>1</v>
      </c>
    </row>
    <row r="20" spans="1:15" s="84" customFormat="1">
      <c r="A20" s="104" t="s">
        <v>67</v>
      </c>
      <c r="B20" s="104" t="s">
        <v>432</v>
      </c>
      <c r="C20" s="105" t="s">
        <v>37</v>
      </c>
      <c r="D20" s="105" t="str">
        <f>REPLACE(C20,1,2,"")</f>
        <v>Toolbar</v>
      </c>
      <c r="E20" s="105"/>
      <c r="F20" s="105" t="str">
        <f t="shared" si="4"/>
        <v/>
      </c>
      <c r="G20" s="105" t="s">
        <v>433</v>
      </c>
      <c r="H20" s="105" t="str">
        <f t="shared" si="1"/>
        <v/>
      </c>
      <c r="I20" s="105"/>
      <c r="J20" s="105" t="s">
        <v>40</v>
      </c>
      <c r="K20" s="105"/>
      <c r="L20" s="105"/>
      <c r="M20" s="105"/>
      <c r="N20" s="105"/>
    </row>
    <row r="21" spans="1:15" s="85" customFormat="1">
      <c r="A21" s="111" t="s">
        <v>70</v>
      </c>
      <c r="B21" s="111" t="s">
        <v>434</v>
      </c>
      <c r="C21" s="112" t="s">
        <v>435</v>
      </c>
      <c r="D21" s="112" t="str">
        <f t="shared" si="8"/>
        <v>dropdown</v>
      </c>
      <c r="E21" s="112" t="s">
        <v>436</v>
      </c>
      <c r="F21" s="112" t="str">
        <f t="shared" si="4"/>
        <v>badhole-coal-salt-32x32</v>
      </c>
      <c r="G21" s="112" t="s">
        <v>437</v>
      </c>
      <c r="H21" s="112" t="str">
        <f t="shared" si="1"/>
        <v/>
      </c>
      <c r="I21" s="112"/>
      <c r="J21" s="112" t="s">
        <v>40</v>
      </c>
      <c r="K21" s="112" t="str">
        <f t="shared" ref="K21:K29" si="9">_xlfn.CONCAT("isButtonDisabled('",B21,"')", IF(O21=TRUE, " || !projectLoaded",))</f>
        <v>isButtonDisabled('BadHoleDropdown') || !projectLoaded</v>
      </c>
      <c r="L21" s="112" t="s">
        <v>46</v>
      </c>
      <c r="M21" s="112"/>
      <c r="N21" s="112"/>
      <c r="O21" s="85" t="b">
        <v>1</v>
      </c>
    </row>
    <row r="22" spans="1:15" s="101" customFormat="1">
      <c r="A22" s="102" t="s">
        <v>438</v>
      </c>
      <c r="B22" s="102" t="s">
        <v>439</v>
      </c>
      <c r="C22" s="100" t="s">
        <v>43</v>
      </c>
      <c r="D22" s="100" t="str">
        <f>REPLACE(C22,1,2,"")</f>
        <v>Button</v>
      </c>
      <c r="E22" s="100" t="s">
        <v>440</v>
      </c>
      <c r="F22" s="100" t="str">
        <f t="shared" si="4"/>
        <v>bad-hole-from-caliper-16x16</v>
      </c>
      <c r="G22" s="100" t="s">
        <v>441</v>
      </c>
      <c r="H22" s="100" t="str">
        <f t="shared" si="1"/>
        <v>icon-left</v>
      </c>
      <c r="I22" s="100"/>
      <c r="J22" s="100" t="s">
        <v>40</v>
      </c>
      <c r="K22" s="100" t="str">
        <f t="shared" si="9"/>
        <v>isButtonDisabled('BadHoleFromCaliperButton') || !projectLoaded</v>
      </c>
      <c r="L22" s="100" t="s">
        <v>121</v>
      </c>
      <c r="M22" s="100"/>
      <c r="N22" s="100"/>
      <c r="O22" s="101" t="b">
        <v>1</v>
      </c>
    </row>
    <row r="23" spans="1:15" s="101" customFormat="1">
      <c r="A23" s="102" t="s">
        <v>442</v>
      </c>
      <c r="B23" s="102" t="s">
        <v>443</v>
      </c>
      <c r="C23" s="100" t="s">
        <v>43</v>
      </c>
      <c r="D23" s="100" t="str">
        <f t="shared" si="8"/>
        <v>Button</v>
      </c>
      <c r="E23" s="100" t="s">
        <v>444</v>
      </c>
      <c r="F23" s="100" t="str">
        <f t="shared" si="4"/>
        <v>bad-hole-from-drho-16x16</v>
      </c>
      <c r="G23" s="100" t="s">
        <v>445</v>
      </c>
      <c r="H23" s="100" t="str">
        <f t="shared" si="1"/>
        <v>icon-left</v>
      </c>
      <c r="I23" s="100"/>
      <c r="J23" s="100" t="s">
        <v>40</v>
      </c>
      <c r="K23" s="100" t="str">
        <f t="shared" si="9"/>
        <v>isButtonDisabled('BadHoleFromDRHOButton') || !projectLoaded</v>
      </c>
      <c r="L23" s="100" t="s">
        <v>121</v>
      </c>
      <c r="M23" s="100"/>
      <c r="N23" s="100"/>
      <c r="O23" s="101" t="b">
        <v>1</v>
      </c>
    </row>
    <row r="24" spans="1:15" s="85" customFormat="1">
      <c r="A24" s="111" t="s">
        <v>74</v>
      </c>
      <c r="B24" s="111" t="s">
        <v>446</v>
      </c>
      <c r="C24" s="112" t="s">
        <v>114</v>
      </c>
      <c r="D24" s="112" t="str">
        <f t="shared" si="8"/>
        <v>Dropdown</v>
      </c>
      <c r="E24" s="112" t="s">
        <v>447</v>
      </c>
      <c r="F24" s="112" t="str">
        <f>SUBSTITUTE(E24,"_","-")</f>
        <v>anhydrite-flag-32x32</v>
      </c>
      <c r="G24" s="112" t="s">
        <v>448</v>
      </c>
      <c r="H24" s="112" t="str">
        <f t="shared" ref="H24" si="10">IF(ISNUMBER(SEARCH("16x16",E24)),"icon-left","")</f>
        <v/>
      </c>
      <c r="I24" s="112"/>
      <c r="J24" s="112" t="s">
        <v>40</v>
      </c>
      <c r="K24" s="112" t="str">
        <f t="shared" si="9"/>
        <v>isButtonDisabled('PureMineralFlagDropdown') || !projectLoaded</v>
      </c>
      <c r="L24" s="112" t="s">
        <v>46</v>
      </c>
      <c r="M24" s="112"/>
      <c r="N24" s="112"/>
      <c r="O24" s="85" t="b">
        <v>1</v>
      </c>
    </row>
    <row r="25" spans="1:15" s="101" customFormat="1">
      <c r="A25" s="102" t="s">
        <v>449</v>
      </c>
      <c r="B25" s="102" t="s">
        <v>450</v>
      </c>
      <c r="C25" s="100" t="s">
        <v>43</v>
      </c>
      <c r="D25" s="100" t="str">
        <f t="shared" si="8"/>
        <v>Button</v>
      </c>
      <c r="E25" s="100" t="s">
        <v>451</v>
      </c>
      <c r="F25" s="100" t="str">
        <f t="shared" si="4"/>
        <v>coal-flag-16x16</v>
      </c>
      <c r="G25" s="100" t="s">
        <v>452</v>
      </c>
      <c r="H25" s="100" t="s">
        <v>415</v>
      </c>
      <c r="I25" s="100"/>
      <c r="J25" s="100" t="s">
        <v>40</v>
      </c>
      <c r="K25" s="100" t="str">
        <f t="shared" si="9"/>
        <v>isButtonDisabled('CoalFlagButton') || !projectLoaded</v>
      </c>
      <c r="L25" s="100" t="s">
        <v>121</v>
      </c>
      <c r="M25" s="100"/>
      <c r="N25" s="100"/>
      <c r="O25" s="101" t="b">
        <v>1</v>
      </c>
    </row>
    <row r="26" spans="1:15" s="101" customFormat="1">
      <c r="A26" s="102" t="s">
        <v>453</v>
      </c>
      <c r="B26" s="102" t="s">
        <v>454</v>
      </c>
      <c r="C26" s="100" t="s">
        <v>43</v>
      </c>
      <c r="D26" s="100" t="str">
        <f t="shared" si="8"/>
        <v>Button</v>
      </c>
      <c r="E26" s="100" t="s">
        <v>455</v>
      </c>
      <c r="F26" s="100" t="str">
        <f t="shared" si="4"/>
        <v>carbonate-flag-16x16</v>
      </c>
      <c r="G26" s="100" t="s">
        <v>456</v>
      </c>
      <c r="H26" s="100" t="s">
        <v>415</v>
      </c>
      <c r="I26" s="100"/>
      <c r="J26" s="100" t="s">
        <v>40</v>
      </c>
      <c r="K26" s="100" t="str">
        <f t="shared" si="9"/>
        <v>isButtonDisabled('CarbonateFlagButton') || !projectLoaded</v>
      </c>
      <c r="L26" s="100" t="s">
        <v>121</v>
      </c>
      <c r="M26" s="100"/>
      <c r="N26" s="100"/>
      <c r="O26" s="101" t="b">
        <v>1</v>
      </c>
    </row>
    <row r="27" spans="1:15" s="101" customFormat="1">
      <c r="A27" s="102" t="s">
        <v>457</v>
      </c>
      <c r="B27" s="102" t="s">
        <v>458</v>
      </c>
      <c r="C27" s="100" t="s">
        <v>43</v>
      </c>
      <c r="D27" s="100" t="str">
        <f t="shared" si="8"/>
        <v>Button</v>
      </c>
      <c r="E27" s="100" t="s">
        <v>459</v>
      </c>
      <c r="F27" s="100" t="str">
        <f t="shared" si="4"/>
        <v>halite-flag-16x16</v>
      </c>
      <c r="G27" s="100" t="s">
        <v>460</v>
      </c>
      <c r="H27" s="100" t="s">
        <v>415</v>
      </c>
      <c r="I27" s="100"/>
      <c r="J27" s="100" t="s">
        <v>40</v>
      </c>
      <c r="K27" s="100" t="str">
        <f t="shared" si="9"/>
        <v>isButtonDisabled('HaliteFlagButton') || !projectLoaded</v>
      </c>
      <c r="L27" s="100" t="s">
        <v>121</v>
      </c>
      <c r="M27" s="100"/>
      <c r="N27" s="100"/>
      <c r="O27" s="101" t="b">
        <v>1</v>
      </c>
    </row>
    <row r="28" spans="1:15" s="101" customFormat="1">
      <c r="A28" s="102" t="s">
        <v>461</v>
      </c>
      <c r="B28" s="102" t="s">
        <v>462</v>
      </c>
      <c r="C28" s="100" t="s">
        <v>43</v>
      </c>
      <c r="D28" s="100" t="str">
        <f>REPLACE(C28,1,2,"")</f>
        <v>Button</v>
      </c>
      <c r="E28" s="100" t="s">
        <v>463</v>
      </c>
      <c r="F28" s="100" t="str">
        <f t="shared" si="4"/>
        <v>anhydrite-flag-16x16</v>
      </c>
      <c r="G28" s="100" t="s">
        <v>464</v>
      </c>
      <c r="H28" s="100" t="s">
        <v>415</v>
      </c>
      <c r="I28" s="100"/>
      <c r="J28" s="100" t="s">
        <v>40</v>
      </c>
      <c r="K28" s="100" t="str">
        <f t="shared" si="9"/>
        <v>isButtonDisabled('AnhydriteFlagButton') || !projectLoaded</v>
      </c>
      <c r="L28" s="100" t="s">
        <v>121</v>
      </c>
      <c r="M28" s="100"/>
      <c r="N28" s="100"/>
      <c r="O28" s="101" t="b">
        <v>1</v>
      </c>
    </row>
    <row r="29" spans="1:15" s="101" customFormat="1">
      <c r="A29" s="102" t="s">
        <v>78</v>
      </c>
      <c r="B29" s="102" t="s">
        <v>465</v>
      </c>
      <c r="C29" s="100" t="s">
        <v>43</v>
      </c>
      <c r="D29" s="100" t="str">
        <f t="shared" ref="D29" si="11">REPLACE(C29,1,2,"")</f>
        <v>Button</v>
      </c>
      <c r="E29" s="100" t="s">
        <v>466</v>
      </c>
      <c r="F29" s="100" t="str">
        <f>SUBSTITUTE(E29,"_","-")</f>
        <v>custom-flag-32x32</v>
      </c>
      <c r="G29" s="100" t="s">
        <v>467</v>
      </c>
      <c r="H29" s="100" t="str">
        <f t="shared" ref="H29" si="12">IF(ISNUMBER(SEARCH("16x16",E29)),"icon-left","")</f>
        <v/>
      </c>
      <c r="I29" s="100"/>
      <c r="J29" s="100" t="s">
        <v>40</v>
      </c>
      <c r="K29" s="100" t="str">
        <f t="shared" si="9"/>
        <v>isButtonDisabled('CustomFlagButton') || !projectLoaded</v>
      </c>
      <c r="L29" s="100" t="s">
        <v>46</v>
      </c>
      <c r="M29" s="100"/>
      <c r="N29" s="100"/>
      <c r="O29" s="101" t="b">
        <v>1</v>
      </c>
    </row>
    <row r="30" spans="1:15" s="84" customFormat="1">
      <c r="A30" s="104" t="s">
        <v>82</v>
      </c>
      <c r="B30" s="106" t="s">
        <v>468</v>
      </c>
      <c r="C30" s="105" t="s">
        <v>37</v>
      </c>
      <c r="D30" s="105" t="str">
        <f>REPLACE(C30,1,2,"")</f>
        <v>Toolbar</v>
      </c>
      <c r="E30" s="105"/>
      <c r="F30" s="105" t="str">
        <f t="shared" si="4"/>
        <v/>
      </c>
      <c r="G30" s="105" t="s">
        <v>469</v>
      </c>
      <c r="H30" s="105" t="str">
        <f t="shared" si="1"/>
        <v/>
      </c>
      <c r="I30" s="105"/>
      <c r="J30" s="105" t="s">
        <v>40</v>
      </c>
      <c r="K30" s="105"/>
      <c r="L30" s="105"/>
      <c r="M30" s="105"/>
      <c r="N30" s="105"/>
    </row>
    <row r="31" spans="1:15" s="85" customFormat="1">
      <c r="A31" s="111" t="s">
        <v>85</v>
      </c>
      <c r="B31" s="111" t="s">
        <v>470</v>
      </c>
      <c r="C31" s="112" t="s">
        <v>114</v>
      </c>
      <c r="D31" s="112" t="str">
        <f t="shared" si="8"/>
        <v>Dropdown</v>
      </c>
      <c r="E31" s="112" t="s">
        <v>471</v>
      </c>
      <c r="F31" s="112" t="str">
        <f t="shared" si="4"/>
        <v>clay-volume-32x32</v>
      </c>
      <c r="G31" s="112" t="s">
        <v>472</v>
      </c>
      <c r="H31" s="112" t="str">
        <f t="shared" si="1"/>
        <v/>
      </c>
      <c r="I31" s="112"/>
      <c r="J31" s="112" t="s">
        <v>40</v>
      </c>
      <c r="K31" s="112" t="str">
        <f t="shared" ref="K31:K61" si="13">_xlfn.CONCAT("isButtonDisabled('",B31,"')", IF(O31=TRUE, " || !projectLoaded",))</f>
        <v>isButtonDisabled('ShaleVolumeDropdown') || !projectLoaded</v>
      </c>
      <c r="L31" s="112" t="s">
        <v>46</v>
      </c>
      <c r="M31" s="112"/>
      <c r="N31" s="112"/>
      <c r="O31" s="85" t="b">
        <v>1</v>
      </c>
    </row>
    <row r="32" spans="1:15" s="101" customFormat="1">
      <c r="A32" s="102" t="s">
        <v>473</v>
      </c>
      <c r="B32" s="102" t="s">
        <v>474</v>
      </c>
      <c r="C32" s="100" t="s">
        <v>43</v>
      </c>
      <c r="D32" s="100" t="str">
        <f t="shared" si="8"/>
        <v>Button</v>
      </c>
      <c r="E32" s="100" t="s">
        <v>475</v>
      </c>
      <c r="F32" s="100" t="str">
        <f t="shared" si="4"/>
        <v>gamma-ray-16x16</v>
      </c>
      <c r="G32" s="100" t="s">
        <v>243</v>
      </c>
      <c r="H32" s="100" t="str">
        <f t="shared" si="1"/>
        <v>icon-left</v>
      </c>
      <c r="I32" s="100"/>
      <c r="J32" s="100" t="s">
        <v>40</v>
      </c>
      <c r="K32" s="100" t="str">
        <f t="shared" si="13"/>
        <v>isButtonDisabled('ShaleVolumeGammaRayButton') || !projectLoaded</v>
      </c>
      <c r="L32" s="100" t="s">
        <v>121</v>
      </c>
      <c r="M32" s="100"/>
      <c r="N32" s="100"/>
      <c r="O32" s="101" t="b">
        <v>1</v>
      </c>
    </row>
    <row r="33" spans="1:15" s="101" customFormat="1">
      <c r="A33" s="102" t="s">
        <v>476</v>
      </c>
      <c r="B33" s="102" t="s">
        <v>477</v>
      </c>
      <c r="C33" s="100" t="s">
        <v>43</v>
      </c>
      <c r="D33" s="100" t="str">
        <f>REPLACE(C33,1,2,"")</f>
        <v>Button</v>
      </c>
      <c r="E33" s="100" t="s">
        <v>478</v>
      </c>
      <c r="F33" s="100" t="str">
        <f>SUBSTITUTE(E33,"_","-")</f>
        <v>neutron-density-clay-16x16</v>
      </c>
      <c r="G33" s="100" t="s">
        <v>190</v>
      </c>
      <c r="H33" s="100" t="str">
        <f>IF(ISNUMBER(SEARCH("16x16",E33)),"icon-left","")</f>
        <v>icon-left</v>
      </c>
      <c r="I33" s="100"/>
      <c r="J33" s="100" t="s">
        <v>40</v>
      </c>
      <c r="K33" s="100" t="str">
        <f t="shared" si="13"/>
        <v>isButtonDisabled('ShaleVolumeNeutron-DensityButton') || !projectLoaded</v>
      </c>
      <c r="L33" s="100" t="s">
        <v>121</v>
      </c>
      <c r="M33" s="100"/>
      <c r="N33" s="100"/>
      <c r="O33" s="101" t="b">
        <v>1</v>
      </c>
    </row>
    <row r="34" spans="1:15" s="101" customFormat="1">
      <c r="A34" s="102" t="s">
        <v>479</v>
      </c>
      <c r="B34" s="102" t="s">
        <v>480</v>
      </c>
      <c r="C34" s="100" t="s">
        <v>43</v>
      </c>
      <c r="D34" s="100" t="str">
        <f>REPLACE(C34,1,2,"")</f>
        <v>Button</v>
      </c>
      <c r="E34" s="100" t="s">
        <v>481</v>
      </c>
      <c r="F34" s="100" t="str">
        <f>SUBSTITUTE(E34,"_","-")</f>
        <v>neutron-sonic-clay-16x16</v>
      </c>
      <c r="G34" s="100" t="s">
        <v>193</v>
      </c>
      <c r="H34" s="100" t="str">
        <f>IF(ISNUMBER(SEARCH("16x16",E34)),"icon-left","")</f>
        <v>icon-left</v>
      </c>
      <c r="I34" s="100"/>
      <c r="J34" s="100" t="s">
        <v>40</v>
      </c>
      <c r="K34" s="100" t="str">
        <f t="shared" si="13"/>
        <v>isButtonDisabled('ShaleVolumeNeutron-SonicButton') || !projectLoaded</v>
      </c>
      <c r="L34" s="100" t="s">
        <v>121</v>
      </c>
      <c r="M34" s="100"/>
      <c r="N34" s="100"/>
      <c r="O34" s="101" t="b">
        <v>1</v>
      </c>
    </row>
    <row r="35" spans="1:15" s="101" customFormat="1">
      <c r="A35" s="102" t="s">
        <v>482</v>
      </c>
      <c r="B35" s="102" t="s">
        <v>483</v>
      </c>
      <c r="C35" s="100" t="s">
        <v>43</v>
      </c>
      <c r="D35" s="100" t="str">
        <f>REPLACE(C35,1,2,"")</f>
        <v>Button</v>
      </c>
      <c r="E35" s="100" t="s">
        <v>484</v>
      </c>
      <c r="F35" s="100" t="str">
        <f>SUBSTITUTE(E35,"_","-")</f>
        <v>sonic-density-clay-16x16</v>
      </c>
      <c r="G35" s="100" t="s">
        <v>485</v>
      </c>
      <c r="H35" s="100" t="str">
        <f>IF(ISNUMBER(SEARCH("16x16",E35)),"icon-left","")</f>
        <v>icon-left</v>
      </c>
      <c r="I35" s="100"/>
      <c r="J35" s="100" t="s">
        <v>40</v>
      </c>
      <c r="K35" s="100" t="str">
        <f t="shared" si="13"/>
        <v>isButtonDisabled('ShaleVolumeDensity-SonicButton') || !projectLoaded</v>
      </c>
      <c r="L35" s="100" t="s">
        <v>121</v>
      </c>
      <c r="M35" s="100"/>
      <c r="N35" s="100"/>
      <c r="O35" s="101" t="b">
        <v>1</v>
      </c>
    </row>
    <row r="36" spans="1:15" s="101" customFormat="1">
      <c r="A36" s="102" t="s">
        <v>486</v>
      </c>
      <c r="B36" s="102" t="s">
        <v>487</v>
      </c>
      <c r="C36" s="100" t="s">
        <v>43</v>
      </c>
      <c r="D36" s="100" t="str">
        <f t="shared" si="8"/>
        <v>Button</v>
      </c>
      <c r="E36" s="100" t="s">
        <v>488</v>
      </c>
      <c r="F36" s="100" t="str">
        <f t="shared" si="4"/>
        <v>resistivity-16x16</v>
      </c>
      <c r="G36" s="100" t="s">
        <v>410</v>
      </c>
      <c r="H36" s="100" t="str">
        <f t="shared" si="1"/>
        <v>icon-left</v>
      </c>
      <c r="I36" s="100"/>
      <c r="J36" s="100" t="s">
        <v>40</v>
      </c>
      <c r="K36" s="100" t="str">
        <f t="shared" si="13"/>
        <v>isButtonDisabled('ShaleVolumeResistivityButton') || !projectLoaded</v>
      </c>
      <c r="L36" s="100" t="s">
        <v>121</v>
      </c>
      <c r="M36" s="100"/>
      <c r="N36" s="100"/>
      <c r="O36" s="101" t="b">
        <v>1</v>
      </c>
    </row>
    <row r="37" spans="1:15" s="101" customFormat="1">
      <c r="A37" s="102" t="s">
        <v>489</v>
      </c>
      <c r="B37" s="102" t="s">
        <v>490</v>
      </c>
      <c r="C37" s="100" t="s">
        <v>43</v>
      </c>
      <c r="D37" s="100" t="str">
        <f t="shared" si="8"/>
        <v>Button</v>
      </c>
      <c r="E37" s="100" t="s">
        <v>491</v>
      </c>
      <c r="F37" s="100" t="str">
        <f t="shared" si="4"/>
        <v>spontaneous-potential-16x16</v>
      </c>
      <c r="G37" s="100" t="s">
        <v>492</v>
      </c>
      <c r="H37" s="100" t="str">
        <f t="shared" si="1"/>
        <v>icon-left</v>
      </c>
      <c r="I37" s="100"/>
      <c r="J37" s="100" t="s">
        <v>40</v>
      </c>
      <c r="K37" s="100" t="str">
        <f t="shared" si="13"/>
        <v>isButtonDisabled('ShaleVolumeSpontaneouspotentialButton') || !projectLoaded</v>
      </c>
      <c r="L37" s="100" t="s">
        <v>121</v>
      </c>
      <c r="M37" s="100"/>
      <c r="N37" s="100"/>
      <c r="O37" s="101" t="b">
        <v>1</v>
      </c>
    </row>
    <row r="38" spans="1:15" s="101" customFormat="1">
      <c r="A38" s="102" t="s">
        <v>493</v>
      </c>
      <c r="B38" s="102" t="s">
        <v>494</v>
      </c>
      <c r="C38" s="100" t="s">
        <v>43</v>
      </c>
      <c r="D38" s="100" t="str">
        <f>REPLACE(C38,1,2,"")</f>
        <v>Button</v>
      </c>
      <c r="E38" s="100" t="s">
        <v>495</v>
      </c>
      <c r="F38" s="100" t="str">
        <f>SUBSTITUTE(E38,"_","-")</f>
        <v>neutron-clay-16x16</v>
      </c>
      <c r="G38" s="100" t="s">
        <v>496</v>
      </c>
      <c r="H38" s="100" t="str">
        <f>IF(ISNUMBER(SEARCH("16x16",E38)),"icon-left","")</f>
        <v>icon-left</v>
      </c>
      <c r="I38" s="100"/>
      <c r="J38" s="100" t="s">
        <v>40</v>
      </c>
      <c r="K38" s="100" t="str">
        <f t="shared" si="13"/>
        <v>isButtonDisabled('ShaleVolumeThermalNeutronButton') || !projectLoaded</v>
      </c>
      <c r="L38" s="100" t="s">
        <v>121</v>
      </c>
      <c r="M38" s="100"/>
      <c r="N38" s="100"/>
      <c r="O38" s="101" t="b">
        <v>1</v>
      </c>
    </row>
    <row r="39" spans="1:15" s="101" customFormat="1">
      <c r="A39" s="102" t="s">
        <v>497</v>
      </c>
      <c r="B39" s="102" t="s">
        <v>498</v>
      </c>
      <c r="C39" s="100" t="s">
        <v>43</v>
      </c>
      <c r="D39" s="100" t="str">
        <f>REPLACE(C39,1,2,"")</f>
        <v>Button</v>
      </c>
      <c r="E39" s="100" t="s">
        <v>499</v>
      </c>
      <c r="F39" s="100" t="str">
        <f>SUBSTITUTE(E39,"_","-")</f>
        <v>potassium-16x16</v>
      </c>
      <c r="G39" s="100" t="s">
        <v>500</v>
      </c>
      <c r="H39" s="100" t="str">
        <f>IF(ISNUMBER(SEARCH("16x16",E39)),"icon-left","")</f>
        <v>icon-left</v>
      </c>
      <c r="I39" s="100"/>
      <c r="J39" s="100" t="s">
        <v>40</v>
      </c>
      <c r="K39" s="100" t="str">
        <f t="shared" si="13"/>
        <v>isButtonDisabled('ShaleVolumePotassiumButton') || !projectLoaded</v>
      </c>
      <c r="L39" s="100" t="s">
        <v>121</v>
      </c>
      <c r="M39" s="100"/>
      <c r="N39" s="100"/>
      <c r="O39" s="101" t="b">
        <v>1</v>
      </c>
    </row>
    <row r="40" spans="1:15" s="101" customFormat="1">
      <c r="A40" s="102" t="s">
        <v>501</v>
      </c>
      <c r="B40" s="102" t="s">
        <v>502</v>
      </c>
      <c r="C40" s="100" t="s">
        <v>43</v>
      </c>
      <c r="D40" s="100" t="str">
        <f>REPLACE(C40,1,2,"")</f>
        <v>Button</v>
      </c>
      <c r="E40" s="100" t="s">
        <v>503</v>
      </c>
      <c r="F40" s="100" t="str">
        <f>SUBSTITUTE(E40,"_","-")</f>
        <v>thorium-16x16</v>
      </c>
      <c r="G40" s="100" t="s">
        <v>504</v>
      </c>
      <c r="H40" s="100" t="str">
        <f>IF(ISNUMBER(SEARCH("16x16",E40)),"icon-left","")</f>
        <v>icon-left</v>
      </c>
      <c r="I40" s="100"/>
      <c r="J40" s="100" t="s">
        <v>40</v>
      </c>
      <c r="K40" s="100" t="str">
        <f t="shared" si="13"/>
        <v>isButtonDisabled('ShaleVolumeThoriumButton') || !projectLoaded</v>
      </c>
      <c r="L40" s="100" t="s">
        <v>121</v>
      </c>
      <c r="M40" s="100"/>
      <c r="N40" s="100"/>
      <c r="O40" s="101" t="b">
        <v>1</v>
      </c>
    </row>
    <row r="41" spans="1:15" s="101" customFormat="1">
      <c r="A41" s="102" t="s">
        <v>505</v>
      </c>
      <c r="B41" s="102" t="s">
        <v>506</v>
      </c>
      <c r="C41" s="100" t="s">
        <v>43</v>
      </c>
      <c r="D41" s="100" t="str">
        <f t="shared" si="8"/>
        <v>Button</v>
      </c>
      <c r="E41" s="100" t="s">
        <v>507</v>
      </c>
      <c r="F41" s="100" t="str">
        <f t="shared" si="4"/>
        <v>final-clay-volume-16x16</v>
      </c>
      <c r="G41" s="100" t="s">
        <v>508</v>
      </c>
      <c r="H41" s="100" t="str">
        <f t="shared" si="1"/>
        <v>icon-left</v>
      </c>
      <c r="I41" s="100"/>
      <c r="J41" s="100" t="s">
        <v>40</v>
      </c>
      <c r="K41" s="100" t="str">
        <f t="shared" si="13"/>
        <v>isButtonDisabled('ShaleVolumeFinalButton') || !projectLoaded</v>
      </c>
      <c r="L41" s="100" t="s">
        <v>121</v>
      </c>
      <c r="M41" s="100"/>
      <c r="N41" s="100"/>
      <c r="O41" s="101" t="b">
        <v>1</v>
      </c>
    </row>
    <row r="42" spans="1:15" s="85" customFormat="1">
      <c r="A42" s="114" t="s">
        <v>89</v>
      </c>
      <c r="B42" s="111" t="s">
        <v>509</v>
      </c>
      <c r="C42" s="112" t="s">
        <v>114</v>
      </c>
      <c r="D42" s="112" t="str">
        <f t="shared" si="8"/>
        <v>Dropdown</v>
      </c>
      <c r="E42" s="112" t="s">
        <v>510</v>
      </c>
      <c r="F42" s="112" t="str">
        <f t="shared" si="4"/>
        <v>calculate-open-porosity-32x32</v>
      </c>
      <c r="G42" s="116" t="s">
        <v>511</v>
      </c>
      <c r="H42" s="112" t="str">
        <f t="shared" si="1"/>
        <v/>
      </c>
      <c r="I42" s="112"/>
      <c r="J42" s="112" t="s">
        <v>40</v>
      </c>
      <c r="K42" s="112" t="str">
        <f t="shared" si="13"/>
        <v>isButtonDisabled('PorosityDropdown') || !projectLoaded</v>
      </c>
      <c r="L42" s="112" t="s">
        <v>46</v>
      </c>
      <c r="M42" s="112"/>
      <c r="N42" s="112"/>
      <c r="O42" s="85" t="b">
        <v>1</v>
      </c>
    </row>
    <row r="43" spans="1:15" s="101" customFormat="1">
      <c r="A43" s="98" t="s">
        <v>512</v>
      </c>
      <c r="B43" s="102" t="s">
        <v>513</v>
      </c>
      <c r="C43" s="100" t="s">
        <v>43</v>
      </c>
      <c r="D43" s="100" t="str">
        <f>REPLACE(C43,1,2,"")</f>
        <v>Button</v>
      </c>
      <c r="E43" s="100" t="s">
        <v>514</v>
      </c>
      <c r="F43" s="100" t="str">
        <f>SUBSTITUTE(E43,"_","-")</f>
        <v>density-16x16</v>
      </c>
      <c r="G43" s="100" t="s">
        <v>199</v>
      </c>
      <c r="H43" s="100" t="str">
        <f>IF(ISNUMBER(SEARCH("16x16",E43)),"icon-left","")</f>
        <v>icon-left</v>
      </c>
      <c r="I43" s="100"/>
      <c r="J43" s="100" t="s">
        <v>40</v>
      </c>
      <c r="K43" s="100" t="str">
        <f t="shared" si="13"/>
        <v>isButtonDisabled('PorosityDensityButton') || !projectLoaded</v>
      </c>
      <c r="L43" s="100" t="s">
        <v>121</v>
      </c>
      <c r="M43" s="100"/>
      <c r="N43" s="100"/>
      <c r="O43" s="101" t="b">
        <v>1</v>
      </c>
    </row>
    <row r="44" spans="1:15" s="101" customFormat="1">
      <c r="A44" s="98" t="s">
        <v>515</v>
      </c>
      <c r="B44" s="102" t="s">
        <v>516</v>
      </c>
      <c r="C44" s="100" t="s">
        <v>43</v>
      </c>
      <c r="D44" s="100" t="str">
        <f t="shared" si="8"/>
        <v>Button</v>
      </c>
      <c r="E44" s="100" t="s">
        <v>517</v>
      </c>
      <c r="F44" s="100" t="str">
        <f t="shared" si="4"/>
        <v>neutron-16x16</v>
      </c>
      <c r="G44" s="100" t="s">
        <v>184</v>
      </c>
      <c r="H44" s="100" t="str">
        <f t="shared" si="1"/>
        <v>icon-left</v>
      </c>
      <c r="I44" s="100"/>
      <c r="J44" s="100" t="s">
        <v>40</v>
      </c>
      <c r="K44" s="100" t="str">
        <f t="shared" si="13"/>
        <v>isButtonDisabled('PorosityNeutronButton') || !projectLoaded</v>
      </c>
      <c r="L44" s="100" t="s">
        <v>121</v>
      </c>
      <c r="M44" s="100"/>
      <c r="N44" s="100"/>
      <c r="O44" s="101" t="b">
        <v>1</v>
      </c>
    </row>
    <row r="45" spans="1:15" s="101" customFormat="1">
      <c r="A45" s="98" t="s">
        <v>518</v>
      </c>
      <c r="B45" s="102" t="s">
        <v>519</v>
      </c>
      <c r="C45" s="100" t="s">
        <v>43</v>
      </c>
      <c r="D45" s="100" t="str">
        <f t="shared" si="8"/>
        <v>Button</v>
      </c>
      <c r="E45" s="100" t="s">
        <v>520</v>
      </c>
      <c r="F45" s="100" t="str">
        <f t="shared" si="4"/>
        <v>sonic-16x16</v>
      </c>
      <c r="G45" s="100" t="s">
        <v>208</v>
      </c>
      <c r="H45" s="100" t="str">
        <f t="shared" si="1"/>
        <v>icon-left</v>
      </c>
      <c r="I45" s="100"/>
      <c r="J45" s="100" t="s">
        <v>40</v>
      </c>
      <c r="K45" s="100" t="str">
        <f t="shared" si="13"/>
        <v>isButtonDisabled('PorositySonicButton') || !projectLoaded</v>
      </c>
      <c r="L45" s="100" t="s">
        <v>121</v>
      </c>
      <c r="M45" s="100"/>
      <c r="N45" s="100"/>
      <c r="O45" s="101" t="b">
        <v>1</v>
      </c>
    </row>
    <row r="46" spans="1:15" s="101" customFormat="1">
      <c r="A46" s="98" t="s">
        <v>521</v>
      </c>
      <c r="B46" s="102" t="s">
        <v>522</v>
      </c>
      <c r="C46" s="100" t="s">
        <v>43</v>
      </c>
      <c r="D46" s="100" t="str">
        <f t="shared" si="8"/>
        <v>Button</v>
      </c>
      <c r="E46" s="100" t="s">
        <v>523</v>
      </c>
      <c r="F46" s="100" t="str">
        <f t="shared" si="4"/>
        <v>neutron-density-porosity-16x16</v>
      </c>
      <c r="G46" s="100" t="s">
        <v>190</v>
      </c>
      <c r="H46" s="100" t="str">
        <f t="shared" si="1"/>
        <v>icon-left</v>
      </c>
      <c r="I46" s="100"/>
      <c r="J46" s="100" t="s">
        <v>40</v>
      </c>
      <c r="K46" s="100" t="str">
        <f t="shared" si="13"/>
        <v>isButtonDisabled('PorosityNeutron-DensityButton') || !projectLoaded</v>
      </c>
      <c r="L46" s="100" t="s">
        <v>121</v>
      </c>
      <c r="M46" s="100"/>
      <c r="N46" s="100"/>
      <c r="O46" s="101" t="b">
        <v>1</v>
      </c>
    </row>
    <row r="47" spans="1:15" s="101" customFormat="1">
      <c r="A47" s="98" t="s">
        <v>524</v>
      </c>
      <c r="B47" s="102" t="s">
        <v>525</v>
      </c>
      <c r="C47" s="100" t="s">
        <v>43</v>
      </c>
      <c r="D47" s="100" t="str">
        <f t="shared" si="8"/>
        <v>Button</v>
      </c>
      <c r="E47" s="100" t="s">
        <v>526</v>
      </c>
      <c r="F47" s="100" t="str">
        <f t="shared" si="4"/>
        <v>neutron-sonic-porosity-16x16</v>
      </c>
      <c r="G47" s="100" t="s">
        <v>193</v>
      </c>
      <c r="H47" s="100" t="str">
        <f t="shared" si="1"/>
        <v>icon-left</v>
      </c>
      <c r="I47" s="100"/>
      <c r="J47" s="100" t="s">
        <v>40</v>
      </c>
      <c r="K47" s="100" t="str">
        <f t="shared" si="13"/>
        <v>isButtonDisabled('PorosityNeutron-SonicButton') || !projectLoaded</v>
      </c>
      <c r="L47" s="100" t="s">
        <v>121</v>
      </c>
      <c r="M47" s="100"/>
      <c r="N47" s="100"/>
      <c r="O47" s="101" t="b">
        <v>1</v>
      </c>
    </row>
    <row r="48" spans="1:15" s="101" customFormat="1">
      <c r="A48" s="98" t="s">
        <v>527</v>
      </c>
      <c r="B48" s="102" t="s">
        <v>528</v>
      </c>
      <c r="C48" s="100" t="s">
        <v>43</v>
      </c>
      <c r="D48" s="100" t="str">
        <f t="shared" si="8"/>
        <v>Button</v>
      </c>
      <c r="E48" s="100" t="s">
        <v>529</v>
      </c>
      <c r="F48" s="100" t="str">
        <f t="shared" si="4"/>
        <v>final-total-porosity-16x16</v>
      </c>
      <c r="G48" s="100" t="s">
        <v>530</v>
      </c>
      <c r="H48" s="100" t="str">
        <f t="shared" si="1"/>
        <v>icon-left</v>
      </c>
      <c r="I48" s="100"/>
      <c r="J48" s="100" t="s">
        <v>40</v>
      </c>
      <c r="K48" s="100" t="str">
        <f t="shared" si="13"/>
        <v>isButtonDisabled('PorosityTotalFinalButton') || !projectLoaded</v>
      </c>
      <c r="L48" s="100" t="s">
        <v>121</v>
      </c>
      <c r="M48" s="100"/>
      <c r="N48" s="100"/>
      <c r="O48" s="101" t="b">
        <v>1</v>
      </c>
    </row>
    <row r="49" spans="1:15" s="101" customFormat="1">
      <c r="A49" s="98" t="s">
        <v>531</v>
      </c>
      <c r="B49" s="102" t="s">
        <v>532</v>
      </c>
      <c r="C49" s="100" t="s">
        <v>43</v>
      </c>
      <c r="D49" s="100" t="str">
        <f t="shared" si="8"/>
        <v>Button</v>
      </c>
      <c r="E49" s="100" t="s">
        <v>533</v>
      </c>
      <c r="F49" s="100" t="str">
        <f t="shared" si="4"/>
        <v>final-effective-porosity-16x16</v>
      </c>
      <c r="G49" s="100" t="s">
        <v>534</v>
      </c>
      <c r="H49" s="100" t="str">
        <f t="shared" si="1"/>
        <v>icon-left</v>
      </c>
      <c r="I49" s="100"/>
      <c r="J49" s="100" t="s">
        <v>40</v>
      </c>
      <c r="K49" s="100" t="str">
        <f t="shared" si="13"/>
        <v>isButtonDisabled('PorosityEffectiveFinalButton') || !projectLoaded</v>
      </c>
      <c r="L49" s="100" t="s">
        <v>121</v>
      </c>
      <c r="M49" s="100"/>
      <c r="N49" s="100"/>
      <c r="O49" s="101" t="b">
        <v>1</v>
      </c>
    </row>
    <row r="50" spans="1:15" s="85" customFormat="1">
      <c r="A50" s="114" t="s">
        <v>93</v>
      </c>
      <c r="B50" s="111" t="s">
        <v>535</v>
      </c>
      <c r="C50" s="112" t="s">
        <v>114</v>
      </c>
      <c r="D50" s="112" t="str">
        <f t="shared" si="8"/>
        <v>Dropdown</v>
      </c>
      <c r="E50" s="112" t="s">
        <v>536</v>
      </c>
      <c r="F50" s="112" t="str">
        <f t="shared" si="4"/>
        <v>water-saturation-32x32</v>
      </c>
      <c r="G50" s="116" t="s">
        <v>537</v>
      </c>
      <c r="H50" s="112" t="str">
        <f t="shared" si="1"/>
        <v/>
      </c>
      <c r="I50" s="112"/>
      <c r="J50" s="112" t="s">
        <v>40</v>
      </c>
      <c r="K50" s="112" t="str">
        <f t="shared" si="13"/>
        <v>isButtonDisabled('WaterSaturationDropdown') || !projectLoaded</v>
      </c>
      <c r="L50" s="112" t="s">
        <v>46</v>
      </c>
      <c r="M50" s="112"/>
      <c r="N50" s="112"/>
      <c r="O50" s="85" t="b">
        <v>1</v>
      </c>
    </row>
    <row r="51" spans="1:15" s="101" customFormat="1">
      <c r="A51" s="98" t="s">
        <v>538</v>
      </c>
      <c r="B51" s="102" t="s">
        <v>539</v>
      </c>
      <c r="C51" s="100" t="s">
        <v>43</v>
      </c>
      <c r="D51" s="100" t="str">
        <f t="shared" si="8"/>
        <v>Button</v>
      </c>
      <c r="E51" s="100" t="s">
        <v>540</v>
      </c>
      <c r="F51" s="100" t="str">
        <f t="shared" si="4"/>
        <v>archie-16x16</v>
      </c>
      <c r="G51" s="100" t="s">
        <v>541</v>
      </c>
      <c r="H51" s="100" t="str">
        <f t="shared" si="1"/>
        <v>icon-left</v>
      </c>
      <c r="I51" s="100"/>
      <c r="J51" s="100" t="s">
        <v>40</v>
      </c>
      <c r="K51" s="100" t="str">
        <f t="shared" si="13"/>
        <v>isButtonDisabled('WaterSaturationArchieButton') || !projectLoaded</v>
      </c>
      <c r="L51" s="100" t="s">
        <v>121</v>
      </c>
      <c r="M51" s="100"/>
      <c r="N51" s="100"/>
      <c r="O51" s="101" t="b">
        <v>1</v>
      </c>
    </row>
    <row r="52" spans="1:15" s="101" customFormat="1">
      <c r="A52" s="98" t="s">
        <v>542</v>
      </c>
      <c r="B52" s="102" t="s">
        <v>543</v>
      </c>
      <c r="C52" s="100" t="s">
        <v>43</v>
      </c>
      <c r="D52" s="100" t="str">
        <f t="shared" ref="D52:D55" si="14">REPLACE(C52,1,2,"")</f>
        <v>Button</v>
      </c>
      <c r="E52" s="100" t="s">
        <v>544</v>
      </c>
      <c r="F52" s="100" t="str">
        <f t="shared" ref="F52:F55" si="15">SUBSTITUTE(E52,"_","-")</f>
        <v>indonesia-16x16</v>
      </c>
      <c r="G52" s="100" t="s">
        <v>545</v>
      </c>
      <c r="H52" s="100" t="str">
        <f t="shared" ref="H52:H55" si="16">IF(ISNUMBER(SEARCH("16x16",E52)),"icon-left","")</f>
        <v>icon-left</v>
      </c>
      <c r="I52" s="100"/>
      <c r="J52" s="100" t="s">
        <v>40</v>
      </c>
      <c r="K52" s="100" t="str">
        <f t="shared" si="13"/>
        <v>isButtonDisabled('WaterSaturationIndonesiaButton') || !projectLoaded</v>
      </c>
      <c r="L52" s="100" t="s">
        <v>121</v>
      </c>
      <c r="M52" s="100"/>
      <c r="N52" s="100"/>
      <c r="O52" s="101" t="b">
        <v>1</v>
      </c>
    </row>
    <row r="53" spans="1:15" s="101" customFormat="1">
      <c r="A53" s="98" t="s">
        <v>546</v>
      </c>
      <c r="B53" s="102" t="s">
        <v>547</v>
      </c>
      <c r="C53" s="100" t="s">
        <v>43</v>
      </c>
      <c r="D53" s="100" t="str">
        <f t="shared" si="14"/>
        <v>Button</v>
      </c>
      <c r="E53" s="100" t="s">
        <v>548</v>
      </c>
      <c r="F53" s="100" t="str">
        <f t="shared" si="15"/>
        <v>modified-indonesia-16x16</v>
      </c>
      <c r="G53" s="100" t="s">
        <v>549</v>
      </c>
      <c r="H53" s="100" t="str">
        <f t="shared" si="16"/>
        <v>icon-left</v>
      </c>
      <c r="I53" s="100"/>
      <c r="J53" s="100" t="s">
        <v>40</v>
      </c>
      <c r="K53" s="100" t="str">
        <f t="shared" si="13"/>
        <v>isButtonDisabled('WaterSaturationModifiedIndonesiaButton') || !projectLoaded</v>
      </c>
      <c r="L53" s="100" t="s">
        <v>121</v>
      </c>
      <c r="M53" s="100"/>
      <c r="N53" s="100"/>
      <c r="O53" s="101" t="b">
        <v>1</v>
      </c>
    </row>
    <row r="54" spans="1:15" s="101" customFormat="1">
      <c r="A54" s="98" t="s">
        <v>550</v>
      </c>
      <c r="B54" s="102" t="s">
        <v>551</v>
      </c>
      <c r="C54" s="100" t="s">
        <v>43</v>
      </c>
      <c r="D54" s="100" t="str">
        <f t="shared" si="14"/>
        <v>Button</v>
      </c>
      <c r="E54" s="100" t="s">
        <v>552</v>
      </c>
      <c r="F54" s="100" t="str">
        <f t="shared" si="15"/>
        <v>simandoux-16x16</v>
      </c>
      <c r="G54" s="100" t="s">
        <v>553</v>
      </c>
      <c r="H54" s="100" t="str">
        <f t="shared" si="16"/>
        <v>icon-left</v>
      </c>
      <c r="I54" s="100"/>
      <c r="J54" s="100" t="s">
        <v>40</v>
      </c>
      <c r="K54" s="100" t="str">
        <f t="shared" si="13"/>
        <v>isButtonDisabled('WaterSaturationSimandouxButton') || !projectLoaded</v>
      </c>
      <c r="L54" s="100" t="s">
        <v>121</v>
      </c>
      <c r="M54" s="100"/>
      <c r="N54" s="100"/>
      <c r="O54" s="101" t="b">
        <v>1</v>
      </c>
    </row>
    <row r="55" spans="1:15" s="101" customFormat="1">
      <c r="A55" s="98" t="s">
        <v>554</v>
      </c>
      <c r="B55" s="102" t="s">
        <v>555</v>
      </c>
      <c r="C55" s="100" t="s">
        <v>43</v>
      </c>
      <c r="D55" s="100" t="str">
        <f t="shared" si="14"/>
        <v>Button</v>
      </c>
      <c r="E55" s="100" t="s">
        <v>556</v>
      </c>
      <c r="F55" s="100" t="str">
        <f t="shared" si="15"/>
        <v>modified-simandoux-16x16</v>
      </c>
      <c r="G55" s="100" t="s">
        <v>557</v>
      </c>
      <c r="H55" s="100" t="str">
        <f t="shared" si="16"/>
        <v>icon-left</v>
      </c>
      <c r="I55" s="100"/>
      <c r="J55" s="100" t="s">
        <v>40</v>
      </c>
      <c r="K55" s="100" t="str">
        <f t="shared" si="13"/>
        <v>isButtonDisabled('WaterSaturationModifiedSimandouxButton') || !projectLoaded</v>
      </c>
      <c r="L55" s="100" t="s">
        <v>121</v>
      </c>
      <c r="M55" s="100"/>
      <c r="N55" s="100"/>
      <c r="O55" s="101" t="b">
        <v>1</v>
      </c>
    </row>
    <row r="56" spans="1:15" s="101" customFormat="1">
      <c r="A56" s="98" t="s">
        <v>558</v>
      </c>
      <c r="B56" s="102" t="s">
        <v>559</v>
      </c>
      <c r="C56" s="100" t="s">
        <v>43</v>
      </c>
      <c r="D56" s="100" t="str">
        <f>REPLACE(C56,1,2,"")</f>
        <v>Button</v>
      </c>
      <c r="E56" s="100" t="s">
        <v>560</v>
      </c>
      <c r="F56" s="100" t="str">
        <f>SUBSTITUTE(E56,"_","-")</f>
        <v>juhasz-16x16</v>
      </c>
      <c r="G56" s="100" t="s">
        <v>561</v>
      </c>
      <c r="H56" s="100" t="str">
        <f>IF(ISNUMBER(SEARCH("16x16",E56)),"icon-left","")</f>
        <v>icon-left</v>
      </c>
      <c r="I56" s="100"/>
      <c r="J56" s="100" t="s">
        <v>40</v>
      </c>
      <c r="K56" s="100" t="str">
        <f t="shared" si="13"/>
        <v>isButtonDisabled('WaterSaturationJuhaszButton') || !projectLoaded</v>
      </c>
      <c r="L56" s="100" t="s">
        <v>121</v>
      </c>
      <c r="M56" s="100"/>
      <c r="N56" s="100"/>
      <c r="O56" s="101" t="b">
        <v>1</v>
      </c>
    </row>
    <row r="57" spans="1:15" s="101" customFormat="1">
      <c r="A57" s="98" t="s">
        <v>562</v>
      </c>
      <c r="B57" s="102" t="s">
        <v>563</v>
      </c>
      <c r="C57" s="100" t="s">
        <v>43</v>
      </c>
      <c r="D57" s="100" t="str">
        <f>REPLACE(C57,1,2,"")</f>
        <v>Button</v>
      </c>
      <c r="E57" s="100" t="s">
        <v>564</v>
      </c>
      <c r="F57" s="100" t="str">
        <f>SUBSTITUTE(E57,"_","-")</f>
        <v>waman-smits-16x16</v>
      </c>
      <c r="G57" s="100" t="s">
        <v>565</v>
      </c>
      <c r="H57" s="100" t="str">
        <f>IF(ISNUMBER(SEARCH("16x16",E57)),"icon-left","")</f>
        <v>icon-left</v>
      </c>
      <c r="I57" s="100"/>
      <c r="J57" s="100" t="s">
        <v>40</v>
      </c>
      <c r="K57" s="100" t="str">
        <f t="shared" si="13"/>
        <v>isButtonDisabled('WaterSaturationWaxman-SmitsButton') || !projectLoaded</v>
      </c>
      <c r="L57" s="100" t="s">
        <v>121</v>
      </c>
      <c r="M57" s="100"/>
      <c r="N57" s="100"/>
      <c r="O57" s="101" t="b">
        <v>1</v>
      </c>
    </row>
    <row r="58" spans="1:15" s="101" customFormat="1">
      <c r="A58" s="98" t="s">
        <v>566</v>
      </c>
      <c r="B58" s="102" t="s">
        <v>567</v>
      </c>
      <c r="C58" s="100" t="s">
        <v>43</v>
      </c>
      <c r="D58" s="100" t="str">
        <f>REPLACE(C58,1,2,"")</f>
        <v>Button</v>
      </c>
      <c r="E58" s="100" t="s">
        <v>568</v>
      </c>
      <c r="F58" s="100" t="str">
        <f>SUBSTITUTE(E58,"_","-")</f>
        <v>dual-water-16x16</v>
      </c>
      <c r="G58" s="100" t="s">
        <v>569</v>
      </c>
      <c r="H58" s="100" t="str">
        <f>IF(ISNUMBER(SEARCH("16x16",E58)),"icon-left","")</f>
        <v>icon-left</v>
      </c>
      <c r="I58" s="100"/>
      <c r="J58" s="100" t="s">
        <v>40</v>
      </c>
      <c r="K58" s="100" t="str">
        <f t="shared" si="13"/>
        <v>isButtonDisabled('WaterSaturationDualWaterButton') || !projectLoaded</v>
      </c>
      <c r="L58" s="100" t="s">
        <v>121</v>
      </c>
      <c r="M58" s="100"/>
      <c r="N58" s="100"/>
      <c r="O58" s="101" t="b">
        <v>1</v>
      </c>
    </row>
    <row r="59" spans="1:15" s="101" customFormat="1">
      <c r="A59" s="98" t="s">
        <v>570</v>
      </c>
      <c r="B59" s="99" t="s">
        <v>571</v>
      </c>
      <c r="C59" s="100" t="s">
        <v>43</v>
      </c>
      <c r="D59" s="100" t="str">
        <f t="shared" si="8"/>
        <v>Button</v>
      </c>
      <c r="E59" s="100" t="s">
        <v>572</v>
      </c>
      <c r="F59" s="100" t="str">
        <f t="shared" si="4"/>
        <v>effective-16x16</v>
      </c>
      <c r="G59" s="100" t="s">
        <v>573</v>
      </c>
      <c r="H59" s="100" t="str">
        <f t="shared" si="1"/>
        <v>icon-left</v>
      </c>
      <c r="I59" s="100"/>
      <c r="J59" s="100" t="s">
        <v>40</v>
      </c>
      <c r="K59" s="100" t="str">
        <f t="shared" si="13"/>
        <v>isButtonDisabled('WaterSaturationEffectiveButton') || !projectLoaded</v>
      </c>
      <c r="L59" s="100" t="s">
        <v>121</v>
      </c>
      <c r="M59" s="100"/>
      <c r="N59" s="100"/>
      <c r="O59" s="101" t="b">
        <v>1</v>
      </c>
    </row>
    <row r="60" spans="1:15" s="101" customFormat="1">
      <c r="A60" s="98"/>
      <c r="B60" s="99" t="s">
        <v>574</v>
      </c>
      <c r="C60" s="100" t="s">
        <v>43</v>
      </c>
      <c r="D60" s="100" t="str">
        <f t="shared" ref="D60" si="17">REPLACE(C60,1,2,"")</f>
        <v>Button</v>
      </c>
      <c r="E60" s="100" t="s">
        <v>572</v>
      </c>
      <c r="F60" s="100" t="str">
        <f t="shared" si="4"/>
        <v>effective-16x16</v>
      </c>
      <c r="G60" s="100" t="s">
        <v>575</v>
      </c>
      <c r="H60" s="100" t="str">
        <f t="shared" ref="H60" si="18">IF(ISNUMBER(SEARCH("16x16",E60)),"icon-left","")</f>
        <v>icon-left</v>
      </c>
      <c r="I60" s="100"/>
      <c r="J60" s="100" t="s">
        <v>40</v>
      </c>
      <c r="K60" s="100" t="str">
        <f t="shared" si="13"/>
        <v>isButtonDisabled('WaterSaturationNonPoroButton') || !projectLoaded</v>
      </c>
      <c r="L60" s="100" t="s">
        <v>121</v>
      </c>
      <c r="M60" s="100"/>
      <c r="N60" s="100"/>
      <c r="O60" s="101" t="b">
        <v>1</v>
      </c>
    </row>
    <row r="61" spans="1:15" s="85" customFormat="1">
      <c r="A61" s="114" t="s">
        <v>576</v>
      </c>
      <c r="B61" s="115" t="s">
        <v>577</v>
      </c>
      <c r="C61" s="112" t="s">
        <v>43</v>
      </c>
      <c r="D61" s="112" t="str">
        <f>REPLACE(C61,1,2,"")</f>
        <v>Button</v>
      </c>
      <c r="E61" s="112" t="s">
        <v>578</v>
      </c>
      <c r="F61" s="112" t="str">
        <f t="shared" si="4"/>
        <v>cut-off-summation-32x32</v>
      </c>
      <c r="G61" s="112" t="s">
        <v>579</v>
      </c>
      <c r="H61" s="112"/>
      <c r="I61" s="112"/>
      <c r="J61" s="112" t="s">
        <v>40</v>
      </c>
      <c r="K61" s="112" t="str">
        <f t="shared" si="13"/>
        <v>isButtonDisabled('CutoffandSummationButton') || !projectLoaded</v>
      </c>
      <c r="L61" s="112" t="s">
        <v>46</v>
      </c>
      <c r="M61" s="112"/>
      <c r="N61" s="112"/>
      <c r="O61" s="85" t="b">
        <v>1</v>
      </c>
    </row>
    <row r="62" spans="1:15" s="84" customFormat="1">
      <c r="A62" s="104" t="s">
        <v>580</v>
      </c>
      <c r="B62" s="104" t="s">
        <v>581</v>
      </c>
      <c r="C62" s="105" t="s">
        <v>37</v>
      </c>
      <c r="D62" s="105" t="str">
        <f t="shared" ref="D62" si="19">REPLACE(C62,1,2,"")</f>
        <v>Toolbar</v>
      </c>
      <c r="E62" s="105"/>
      <c r="F62" s="105" t="str">
        <f t="shared" si="4"/>
        <v/>
      </c>
      <c r="G62" s="105" t="s">
        <v>582</v>
      </c>
      <c r="H62" s="105" t="str">
        <f t="shared" si="1"/>
        <v/>
      </c>
      <c r="I62" s="105"/>
      <c r="J62" s="105" t="s">
        <v>40</v>
      </c>
      <c r="K62" s="105"/>
      <c r="L62" s="105"/>
      <c r="M62" s="105"/>
      <c r="N62" s="105"/>
    </row>
    <row r="63" spans="1:15" s="101" customFormat="1">
      <c r="A63" s="98" t="s">
        <v>583</v>
      </c>
      <c r="B63" s="99" t="s">
        <v>584</v>
      </c>
      <c r="C63" s="100" t="s">
        <v>43</v>
      </c>
      <c r="D63" s="100" t="str">
        <f t="shared" si="8"/>
        <v>Button</v>
      </c>
      <c r="E63" s="100" t="s">
        <v>585</v>
      </c>
      <c r="F63" s="100" t="str">
        <f t="shared" si="4"/>
        <v>multi-mineral-solver-32x32</v>
      </c>
      <c r="G63" s="100" t="s">
        <v>586</v>
      </c>
      <c r="H63" s="100" t="str">
        <f t="shared" ref="H63:H74" si="20">IF(ISNUMBER(SEARCH("16x16",E63)),"icon-left","")</f>
        <v/>
      </c>
      <c r="I63" s="100"/>
      <c r="J63" s="100" t="s">
        <v>40</v>
      </c>
      <c r="K63" s="100" t="str">
        <f>_xlfn.CONCAT("isButtonDisabled('",B63,"')", IF(O63=TRUE, " || !projectLoaded",))</f>
        <v>isButtonDisabled('Multi-MineralSolverButton') || !projectLoaded</v>
      </c>
      <c r="L63" s="100" t="s">
        <v>46</v>
      </c>
      <c r="M63" s="100"/>
      <c r="N63" s="100"/>
      <c r="O63" s="101" t="b">
        <v>1</v>
      </c>
    </row>
    <row r="64" spans="1:15" s="84" customFormat="1">
      <c r="A64" s="104" t="s">
        <v>587</v>
      </c>
      <c r="B64" s="104" t="s">
        <v>588</v>
      </c>
      <c r="C64" s="105" t="s">
        <v>37</v>
      </c>
      <c r="D64" s="105" t="str">
        <f t="shared" si="8"/>
        <v>Toolbar</v>
      </c>
      <c r="E64" s="105"/>
      <c r="F64" s="105" t="str">
        <f t="shared" si="4"/>
        <v/>
      </c>
      <c r="G64" s="105" t="s">
        <v>589</v>
      </c>
      <c r="H64" s="105" t="str">
        <f t="shared" si="20"/>
        <v/>
      </c>
      <c r="I64" s="105"/>
      <c r="J64" s="105" t="s">
        <v>40</v>
      </c>
      <c r="K64" s="105"/>
      <c r="L64" s="105"/>
      <c r="M64" s="105"/>
      <c r="N64" s="105"/>
    </row>
    <row r="65" spans="1:15" s="85" customFormat="1">
      <c r="A65" s="111" t="s">
        <v>590</v>
      </c>
      <c r="B65" s="111" t="s">
        <v>591</v>
      </c>
      <c r="C65" s="112" t="s">
        <v>114</v>
      </c>
      <c r="D65" s="112" t="str">
        <f t="shared" ref="D65" si="21">REPLACE(C65,1,2,"")</f>
        <v>Dropdown</v>
      </c>
      <c r="E65" s="112" t="s">
        <v>592</v>
      </c>
      <c r="F65" s="113" t="str">
        <f t="shared" si="4"/>
        <v>basement-32x32</v>
      </c>
      <c r="G65" s="112" t="s">
        <v>589</v>
      </c>
      <c r="H65" s="112"/>
      <c r="I65" s="112"/>
      <c r="J65" s="112" t="s">
        <v>40</v>
      </c>
      <c r="K65" s="112" t="str">
        <f t="shared" ref="K65:K74" si="22">_xlfn.CONCAT("isButtonDisabled('",B65,"')", IF(O65=TRUE, " || !projectLoaded",))</f>
        <v>isButtonDisabled('BasementDropdown') || !projectLoaded</v>
      </c>
      <c r="L65" s="112" t="s">
        <v>46</v>
      </c>
      <c r="M65" s="112"/>
      <c r="N65" s="112"/>
      <c r="O65" s="85" t="b">
        <v>1</v>
      </c>
    </row>
    <row r="66" spans="1:15" s="108" customFormat="1" ht="15">
      <c r="A66" s="110" t="s">
        <v>593</v>
      </c>
      <c r="B66" s="117" t="s">
        <v>373</v>
      </c>
      <c r="C66" s="108" t="s">
        <v>43</v>
      </c>
      <c r="D66" s="108" t="str">
        <f t="shared" si="8"/>
        <v>Button</v>
      </c>
      <c r="E66" s="108" t="s">
        <v>594</v>
      </c>
      <c r="F66" s="108" t="str">
        <f t="shared" si="4"/>
        <v>build-mineral-parameter-16x16</v>
      </c>
      <c r="G66" s="108" t="s">
        <v>595</v>
      </c>
      <c r="H66" s="108" t="str">
        <f t="shared" si="20"/>
        <v>icon-left</v>
      </c>
      <c r="J66" s="108" t="s">
        <v>40</v>
      </c>
      <c r="K66" s="108" t="str">
        <f t="shared" si="22"/>
        <v>isButtonDisabled('Multi-LinearRegressionButton') || !projectLoaded</v>
      </c>
      <c r="L66" s="108" t="s">
        <v>121</v>
      </c>
      <c r="O66" s="108" t="b">
        <v>1</v>
      </c>
    </row>
    <row r="67" spans="1:15" s="108" customFormat="1" ht="14.25">
      <c r="A67" s="110" t="s">
        <v>596</v>
      </c>
      <c r="B67" s="99" t="s">
        <v>597</v>
      </c>
      <c r="C67" s="108" t="s">
        <v>43</v>
      </c>
      <c r="D67" s="108" t="str">
        <f t="shared" si="8"/>
        <v>Button</v>
      </c>
      <c r="E67" s="108" t="s">
        <v>598</v>
      </c>
      <c r="F67" s="108" t="str">
        <f t="shared" si="4"/>
        <v>build-mineral-parameter2-16x16</v>
      </c>
      <c r="G67" s="108" t="s">
        <v>599</v>
      </c>
      <c r="H67" s="108" t="str">
        <f t="shared" si="20"/>
        <v>icon-left</v>
      </c>
      <c r="J67" s="108" t="s">
        <v>40</v>
      </c>
      <c r="K67" s="108" t="str">
        <f t="shared" si="22"/>
        <v>isButtonDisabled('Multi-MineralSolverBasementButton') || !projectLoaded</v>
      </c>
      <c r="L67" s="108" t="s">
        <v>121</v>
      </c>
      <c r="O67" s="108" t="b">
        <v>1</v>
      </c>
    </row>
    <row r="68" spans="1:15" s="108" customFormat="1" ht="14.25">
      <c r="A68" s="110" t="s">
        <v>600</v>
      </c>
      <c r="B68" s="109" t="s">
        <v>601</v>
      </c>
      <c r="C68" s="108" t="s">
        <v>43</v>
      </c>
      <c r="D68" s="108" t="str">
        <f>REPLACE(C68,1,2,"")</f>
        <v>Button</v>
      </c>
      <c r="E68" s="108" t="s">
        <v>602</v>
      </c>
      <c r="F68" s="108" t="str">
        <f t="shared" si="4"/>
        <v>block-value-16x16</v>
      </c>
      <c r="G68" s="108" t="s">
        <v>603</v>
      </c>
      <c r="H68" s="108" t="str">
        <f>IF(ISNUMBER(SEARCH("16x16",E68)),"icon-left","")</f>
        <v>icon-left</v>
      </c>
      <c r="J68" s="108" t="s">
        <v>40</v>
      </c>
      <c r="K68" s="108" t="str">
        <f t="shared" si="22"/>
        <v>isButtonDisabled('BlockvalueButton') || !projectLoaded</v>
      </c>
      <c r="L68" s="108" t="s">
        <v>121</v>
      </c>
      <c r="O68" s="108" t="b">
        <v>1</v>
      </c>
    </row>
    <row r="69" spans="1:15" s="108" customFormat="1" ht="14.25">
      <c r="A69" s="110" t="s">
        <v>604</v>
      </c>
      <c r="B69" s="109" t="s">
        <v>605</v>
      </c>
      <c r="C69" s="108" t="s">
        <v>43</v>
      </c>
      <c r="D69" s="108" t="str">
        <f t="shared" si="8"/>
        <v>Button</v>
      </c>
      <c r="E69" s="108" t="s">
        <v>606</v>
      </c>
      <c r="F69" s="108" t="str">
        <f t="shared" si="4"/>
        <v>fracture-porosity-16x16</v>
      </c>
      <c r="G69" s="108" t="s">
        <v>607</v>
      </c>
      <c r="H69" s="108" t="str">
        <f t="shared" si="20"/>
        <v>icon-left</v>
      </c>
      <c r="J69" s="108" t="s">
        <v>40</v>
      </c>
      <c r="K69" s="108" t="str">
        <f t="shared" si="22"/>
        <v>isButtonDisabled('FracturePorosityButton') || !projectLoaded</v>
      </c>
      <c r="L69" s="108" t="s">
        <v>121</v>
      </c>
      <c r="O69" s="108" t="b">
        <v>1</v>
      </c>
    </row>
    <row r="70" spans="1:15" s="108" customFormat="1" ht="14.25">
      <c r="A70" s="110" t="s">
        <v>608</v>
      </c>
      <c r="B70" s="108" t="s">
        <v>609</v>
      </c>
      <c r="C70" s="108" t="s">
        <v>43</v>
      </c>
      <c r="D70" s="108" t="str">
        <f t="shared" si="8"/>
        <v>Button</v>
      </c>
      <c r="E70" s="108" t="s">
        <v>610</v>
      </c>
      <c r="F70" s="108" t="str">
        <f t="shared" ref="F70:F74" si="23">SUBSTITUTE(E70,"_","-")</f>
        <v>fft-mmp-16x16</v>
      </c>
      <c r="G70" s="108" t="s">
        <v>611</v>
      </c>
      <c r="H70" s="108" t="str">
        <f t="shared" si="20"/>
        <v>icon-left</v>
      </c>
      <c r="J70" s="108" t="s">
        <v>40</v>
      </c>
      <c r="K70" s="108" t="str">
        <f t="shared" si="22"/>
        <v>isButtonDisabled('FilteringFractureTypeandMicroMacroPorosityButton') || !projectLoaded</v>
      </c>
      <c r="L70" s="108" t="s">
        <v>121</v>
      </c>
      <c r="O70" s="108" t="b">
        <v>1</v>
      </c>
    </row>
    <row r="71" spans="1:15" s="108" customFormat="1" ht="14.25">
      <c r="A71" s="110" t="s">
        <v>612</v>
      </c>
      <c r="B71" s="108" t="s">
        <v>613</v>
      </c>
      <c r="C71" s="108" t="s">
        <v>43</v>
      </c>
      <c r="D71" s="108" t="str">
        <f t="shared" ref="D71" si="24">REPLACE(C71,1,2,"")</f>
        <v>Button</v>
      </c>
      <c r="E71" s="108" t="s">
        <v>614</v>
      </c>
      <c r="F71" s="108" t="str">
        <f t="shared" ref="F71" si="25">SUBSTITUTE(E71,"_","-")</f>
        <v>fraczone-basement-16x16</v>
      </c>
      <c r="G71" s="108" t="s">
        <v>615</v>
      </c>
      <c r="H71" s="108" t="str">
        <f t="shared" ref="H71" si="26">IF(ISNUMBER(SEARCH("16x16",E71)),"icon-left","")</f>
        <v>icon-left</v>
      </c>
      <c r="J71" s="108" t="s">
        <v>40</v>
      </c>
      <c r="K71" s="108" t="str">
        <f t="shared" si="22"/>
        <v>isButtonDisabled('FractureZoneEstimationButton') || !projectLoaded</v>
      </c>
      <c r="L71" s="108" t="s">
        <v>121</v>
      </c>
      <c r="O71" s="108" t="b">
        <v>1</v>
      </c>
    </row>
    <row r="72" spans="1:15" s="108" customFormat="1" ht="14.25">
      <c r="A72" s="110" t="s">
        <v>616</v>
      </c>
      <c r="B72" s="108" t="s">
        <v>617</v>
      </c>
      <c r="C72" s="108" t="s">
        <v>43</v>
      </c>
      <c r="D72" s="108" t="str">
        <f t="shared" si="8"/>
        <v>Button</v>
      </c>
      <c r="E72" s="108" t="s">
        <v>618</v>
      </c>
      <c r="F72" s="108" t="str">
        <f t="shared" si="23"/>
        <v>residual-water-saturation-16x16</v>
      </c>
      <c r="G72" s="108" t="s">
        <v>619</v>
      </c>
      <c r="H72" s="108" t="str">
        <f t="shared" si="20"/>
        <v>icon-left</v>
      </c>
      <c r="J72" s="108" t="s">
        <v>40</v>
      </c>
      <c r="K72" s="108" t="str">
        <f t="shared" si="22"/>
        <v>isButtonDisabled('ResidualWaterSaturationButton') || !projectLoaded</v>
      </c>
      <c r="L72" s="108" t="s">
        <v>121</v>
      </c>
      <c r="O72" s="108" t="b">
        <v>1</v>
      </c>
    </row>
    <row r="73" spans="1:15" s="108" customFormat="1" ht="14.25">
      <c r="A73" s="110" t="s">
        <v>620</v>
      </c>
      <c r="B73" s="108" t="s">
        <v>621</v>
      </c>
      <c r="C73" s="108" t="s">
        <v>43</v>
      </c>
      <c r="D73" s="108" t="str">
        <f t="shared" si="8"/>
        <v>Button</v>
      </c>
      <c r="E73" s="108" t="s">
        <v>622</v>
      </c>
      <c r="F73" s="108" t="str">
        <f t="shared" si="23"/>
        <v>permeability-16x16</v>
      </c>
      <c r="G73" s="108" t="s">
        <v>623</v>
      </c>
      <c r="H73" s="108" t="str">
        <f t="shared" si="20"/>
        <v>icon-left</v>
      </c>
      <c r="J73" s="108" t="s">
        <v>40</v>
      </c>
      <c r="K73" s="108" t="str">
        <f t="shared" si="22"/>
        <v>isButtonDisabled('PermeabilityButton') || !projectLoaded</v>
      </c>
      <c r="L73" s="108" t="s">
        <v>121</v>
      </c>
      <c r="O73" s="108" t="b">
        <v>1</v>
      </c>
    </row>
    <row r="74" spans="1:15" s="108" customFormat="1" ht="14.25">
      <c r="A74" s="110" t="s">
        <v>624</v>
      </c>
      <c r="B74" s="108" t="s">
        <v>625</v>
      </c>
      <c r="C74" s="108" t="s">
        <v>43</v>
      </c>
      <c r="D74" s="108" t="str">
        <f t="shared" si="8"/>
        <v>Button</v>
      </c>
      <c r="E74" s="108" t="s">
        <v>626</v>
      </c>
      <c r="F74" s="108" t="str">
        <f t="shared" si="23"/>
        <v>cutoff-and-summation-16x16</v>
      </c>
      <c r="G74" s="108" t="s">
        <v>627</v>
      </c>
      <c r="H74" s="108" t="str">
        <f t="shared" si="20"/>
        <v>icon-left</v>
      </c>
      <c r="J74" s="108" t="s">
        <v>40</v>
      </c>
      <c r="K74" s="108" t="str">
        <f t="shared" si="22"/>
        <v>isButtonDisabled('BasementSummationButton') || !projectLoaded</v>
      </c>
      <c r="L74" s="108" t="s">
        <v>121</v>
      </c>
      <c r="O74" s="108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0C6-2E74-437D-A12A-3C521C16B5E7}">
  <sheetPr>
    <tabColor rgb="FF0070C0"/>
  </sheetPr>
  <dimension ref="A1:O76"/>
  <sheetViews>
    <sheetView topLeftCell="G1" zoomScaleNormal="100" workbookViewId="0">
      <pane ySplit="1" topLeftCell="K2" activePane="bottomLeft" state="frozen"/>
      <selection pane="bottomLeft" activeCell="S31" sqref="S31"/>
    </sheetView>
  </sheetViews>
  <sheetFormatPr defaultColWidth="9" defaultRowHeight="16.5"/>
  <cols>
    <col min="1" max="1" width="18.140625" style="97" customWidth="1"/>
    <col min="2" max="2" width="47.7109375" style="35" bestFit="1" customWidth="1"/>
    <col min="3" max="3" width="24.140625" style="35" customWidth="1"/>
    <col min="4" max="4" width="18.7109375" style="35" customWidth="1"/>
    <col min="5" max="5" width="41.85546875" style="35" customWidth="1"/>
    <col min="6" max="6" width="34.7109375" style="35" customWidth="1"/>
    <col min="7" max="7" width="35.42578125" style="35" customWidth="1"/>
    <col min="8" max="10" width="8.7109375" style="35" customWidth="1"/>
    <col min="11" max="11" width="46.5703125" style="35" customWidth="1"/>
    <col min="12" max="12" width="11.28515625" style="35" customWidth="1"/>
    <col min="13" max="1025" width="8.7109375" style="35" customWidth="1"/>
    <col min="1026" max="16384" width="9" style="35"/>
  </cols>
  <sheetData>
    <row r="1" spans="1:15">
      <c r="A1" s="94" t="s">
        <v>0</v>
      </c>
      <c r="B1" s="86" t="s">
        <v>1</v>
      </c>
      <c r="C1" s="87" t="s">
        <v>2</v>
      </c>
      <c r="D1" s="87" t="s">
        <v>24</v>
      </c>
      <c r="E1" s="87" t="s">
        <v>25</v>
      </c>
      <c r="F1" s="87" t="s">
        <v>26</v>
      </c>
      <c r="G1" s="87" t="s">
        <v>27</v>
      </c>
      <c r="H1" s="87" t="s">
        <v>28</v>
      </c>
      <c r="I1" s="87" t="s">
        <v>29</v>
      </c>
      <c r="J1" s="87" t="s">
        <v>30</v>
      </c>
      <c r="K1" s="87" t="s">
        <v>31</v>
      </c>
      <c r="L1" s="87" t="s">
        <v>32</v>
      </c>
      <c r="M1" s="87" t="s">
        <v>33</v>
      </c>
      <c r="N1" s="87" t="s">
        <v>34</v>
      </c>
      <c r="O1" s="35" t="s">
        <v>35</v>
      </c>
    </row>
    <row r="2" spans="1:15" s="84" customFormat="1">
      <c r="A2" s="95" t="s">
        <v>4</v>
      </c>
      <c r="B2" s="88" t="str">
        <f>SUBSTITUTE(SUBSTITUTE(CONCATENATE(G2,D2), " ",""),"-","")</f>
        <v>ToolboxToolbar</v>
      </c>
      <c r="C2" s="89" t="s">
        <v>37</v>
      </c>
      <c r="D2" s="89" t="str">
        <f t="shared" ref="D2:D18" si="0">REPLACE(C2,1,2,"")</f>
        <v>Toolbar</v>
      </c>
      <c r="E2" s="89"/>
      <c r="F2" s="89"/>
      <c r="G2" s="89" t="s">
        <v>628</v>
      </c>
      <c r="H2" s="89"/>
      <c r="I2" s="89"/>
      <c r="J2" s="89" t="s">
        <v>40</v>
      </c>
      <c r="K2" s="89"/>
      <c r="L2" s="89"/>
      <c r="M2" s="89"/>
      <c r="N2" s="89"/>
    </row>
    <row r="3" spans="1:15" s="121" customFormat="1">
      <c r="A3" s="118" t="s">
        <v>41</v>
      </c>
      <c r="B3" s="119" t="str">
        <f t="shared" ref="B3" si="1">SUBSTITUTE(SUBSTITUTE(CONCATENATE(G3,D3), " ",""),"-","")</f>
        <v>ToolboxDropdown</v>
      </c>
      <c r="C3" s="120" t="s">
        <v>114</v>
      </c>
      <c r="D3" s="120" t="str">
        <f>REPLACE(C3,1,2,"")</f>
        <v>Dropdown</v>
      </c>
      <c r="E3" s="120" t="s">
        <v>629</v>
      </c>
      <c r="F3" s="120" t="str">
        <f>SUBSTITUTE(E3,"_","-")</f>
        <v>toolbox-32x32</v>
      </c>
      <c r="G3" s="120" t="s">
        <v>628</v>
      </c>
      <c r="H3" s="120" t="str">
        <f t="shared" ref="H3" si="2">IF(ISNUMBER(SEARCH("16x16",E3)),"icon-left","")</f>
        <v/>
      </c>
      <c r="I3" s="120"/>
      <c r="J3" s="120" t="s">
        <v>40</v>
      </c>
      <c r="K3" s="153" t="str">
        <f>_xlfn.CONCAT("isButtonDisabled('",B3,"')", IF(O3=TRUE, " || !projectLoaded",))</f>
        <v>isButtonDisabled('ToolboxDropdown') || !projectLoaded</v>
      </c>
      <c r="L3" s="120" t="s">
        <v>46</v>
      </c>
      <c r="M3" s="120"/>
      <c r="N3" s="120"/>
      <c r="O3" s="121" t="b">
        <v>1</v>
      </c>
    </row>
    <row r="4" spans="1:15" s="121" customFormat="1">
      <c r="A4" s="118" t="s">
        <v>117</v>
      </c>
      <c r="B4" s="119" t="s">
        <v>630</v>
      </c>
      <c r="C4" s="120" t="s">
        <v>43</v>
      </c>
      <c r="D4" s="120" t="str">
        <f>REPLACE(C4,1,2,"")</f>
        <v>Button</v>
      </c>
      <c r="E4" s="120" t="s">
        <v>631</v>
      </c>
      <c r="F4" s="120" t="str">
        <f>SUBSTITUTE(E4,"_","-")</f>
        <v>mechanical-stratigraphy-flag-form-gr-16x16</v>
      </c>
      <c r="G4" s="120" t="s">
        <v>632</v>
      </c>
      <c r="H4" s="120" t="str">
        <f t="shared" ref="H4" si="3">IF(ISNUMBER(SEARCH("16x16",E4)),"icon-left","")</f>
        <v>icon-left</v>
      </c>
      <c r="I4" s="120"/>
      <c r="J4" s="120" t="s">
        <v>40</v>
      </c>
      <c r="K4" s="120" t="str">
        <f t="shared" ref="K4:K67" si="4">_xlfn.CONCAT("isButtonDisabled('",B4,"')", IF(O4=TRUE, " || !projectLoaded",))</f>
        <v>isButtonDisabled('MSFlagformGRButton') || !projectLoaded</v>
      </c>
      <c r="L4" s="120" t="s">
        <v>121</v>
      </c>
      <c r="M4" s="120"/>
      <c r="N4" s="120"/>
      <c r="O4" s="121" t="b">
        <v>1</v>
      </c>
    </row>
    <row r="5" spans="1:15" s="84" customFormat="1">
      <c r="A5" s="95" t="s">
        <v>67</v>
      </c>
      <c r="B5" s="88" t="str">
        <f>SUBSTITUTE(SUBSTITUTE(CONCATENATE(G5,D5), " ",""),"-","")</f>
        <v>ElasticPropertiesToolbar</v>
      </c>
      <c r="C5" s="89" t="s">
        <v>37</v>
      </c>
      <c r="D5" s="89" t="str">
        <f t="shared" ref="D5:D7" si="5">REPLACE(C5,1,2,"")</f>
        <v>Toolbar</v>
      </c>
      <c r="E5" s="89"/>
      <c r="F5" s="89"/>
      <c r="G5" s="89" t="s">
        <v>633</v>
      </c>
      <c r="H5" s="89"/>
      <c r="I5" s="89"/>
      <c r="J5" s="89" t="s">
        <v>40</v>
      </c>
      <c r="K5" s="89"/>
      <c r="L5" s="89"/>
      <c r="M5" s="89"/>
      <c r="N5" s="89"/>
    </row>
    <row r="6" spans="1:15" s="121" customFormat="1">
      <c r="A6" s="118" t="s">
        <v>70</v>
      </c>
      <c r="B6" s="119" t="str">
        <f t="shared" ref="B6" si="6">SUBSTITUTE(SUBSTITUTE(CONCATENATE(G6,D6), " ",""),"-","")</f>
        <v>DynamicPropertiesButton</v>
      </c>
      <c r="C6" s="120" t="s">
        <v>43</v>
      </c>
      <c r="D6" s="120" t="str">
        <f t="shared" si="5"/>
        <v>Button</v>
      </c>
      <c r="E6" s="120" t="s">
        <v>629</v>
      </c>
      <c r="F6" s="120" t="str">
        <f t="shared" ref="F6:F72" si="7">SUBSTITUTE(E6,"_","-")</f>
        <v>toolbox-32x32</v>
      </c>
      <c r="G6" s="120" t="s">
        <v>634</v>
      </c>
      <c r="H6" s="120"/>
      <c r="I6" s="120"/>
      <c r="J6" s="120" t="s">
        <v>40</v>
      </c>
      <c r="K6" s="120" t="str">
        <f t="shared" si="4"/>
        <v>isButtonDisabled('DynamicPropertiesButton') || !projectLoaded</v>
      </c>
      <c r="L6" s="120" t="s">
        <v>46</v>
      </c>
      <c r="M6" s="120"/>
      <c r="N6" s="120"/>
      <c r="O6" s="121" t="b">
        <v>1</v>
      </c>
    </row>
    <row r="7" spans="1:15" s="85" customFormat="1">
      <c r="A7" s="96" t="s">
        <v>74</v>
      </c>
      <c r="B7" s="91" t="s">
        <v>635</v>
      </c>
      <c r="C7" s="91" t="s">
        <v>114</v>
      </c>
      <c r="D7" s="91" t="str">
        <f t="shared" si="5"/>
        <v>Dropdown</v>
      </c>
      <c r="E7" s="91" t="s">
        <v>636</v>
      </c>
      <c r="F7" s="91" t="str">
        <f t="shared" si="7"/>
        <v>static-young-modulus-32x32</v>
      </c>
      <c r="G7" s="91" t="s">
        <v>637</v>
      </c>
      <c r="H7" s="91"/>
      <c r="I7" s="91"/>
      <c r="J7" s="91" t="s">
        <v>40</v>
      </c>
      <c r="K7" s="91" t="str">
        <f t="shared" si="4"/>
        <v>isButtonDisabled('StaticYoungModulusDropdown') || !projectLoaded</v>
      </c>
      <c r="L7" s="91" t="s">
        <v>46</v>
      </c>
      <c r="M7" s="91"/>
      <c r="N7" s="91"/>
      <c r="O7" s="85" t="b">
        <v>1</v>
      </c>
    </row>
    <row r="8" spans="1:15">
      <c r="A8" s="94" t="s">
        <v>449</v>
      </c>
      <c r="B8" s="86" t="s">
        <v>638</v>
      </c>
      <c r="C8" s="87" t="s">
        <v>43</v>
      </c>
      <c r="D8" s="87" t="str">
        <f t="shared" si="0"/>
        <v>Button</v>
      </c>
      <c r="E8" s="87" t="s">
        <v>639</v>
      </c>
      <c r="F8" s="87" t="str">
        <f t="shared" si="7"/>
        <v>static-young-modulus-16x16</v>
      </c>
      <c r="G8" s="87" t="s">
        <v>640</v>
      </c>
      <c r="H8" s="87" t="s">
        <v>415</v>
      </c>
      <c r="I8" s="87"/>
      <c r="J8" s="87" t="s">
        <v>40</v>
      </c>
      <c r="K8" s="87" t="str">
        <f t="shared" si="4"/>
        <v>isButtonDisabled('SYMBradfordetal1998forSandButton') || !projectLoaded</v>
      </c>
      <c r="L8" s="87" t="s">
        <v>121</v>
      </c>
      <c r="M8" s="87"/>
      <c r="N8" s="87"/>
      <c r="O8" s="35" t="b">
        <v>1</v>
      </c>
    </row>
    <row r="9" spans="1:15">
      <c r="A9" s="94" t="s">
        <v>453</v>
      </c>
      <c r="B9" s="86" t="s">
        <v>641</v>
      </c>
      <c r="C9" s="87" t="s">
        <v>43</v>
      </c>
      <c r="D9" s="87" t="str">
        <f t="shared" si="0"/>
        <v>Button</v>
      </c>
      <c r="E9" s="87" t="s">
        <v>639</v>
      </c>
      <c r="F9" s="87" t="str">
        <f t="shared" si="7"/>
        <v>static-young-modulus-16x16</v>
      </c>
      <c r="G9" s="87" t="s">
        <v>642</v>
      </c>
      <c r="H9" s="87" t="s">
        <v>415</v>
      </c>
      <c r="I9" s="87"/>
      <c r="J9" s="87" t="s">
        <v>40</v>
      </c>
      <c r="K9" s="87" t="str">
        <f t="shared" si="4"/>
        <v>isButtonDisabled('Horsrud2001forShaleButton') || !projectLoaded</v>
      </c>
      <c r="L9" s="87" t="s">
        <v>121</v>
      </c>
      <c r="M9" s="87"/>
      <c r="N9" s="87"/>
      <c r="O9" s="35" t="b">
        <v>1</v>
      </c>
    </row>
    <row r="10" spans="1:15">
      <c r="A10" s="94" t="s">
        <v>457</v>
      </c>
      <c r="B10" s="86" t="s">
        <v>643</v>
      </c>
      <c r="C10" s="87" t="s">
        <v>43</v>
      </c>
      <c r="D10" s="87" t="str">
        <f t="shared" si="0"/>
        <v>Button</v>
      </c>
      <c r="E10" s="87" t="s">
        <v>639</v>
      </c>
      <c r="F10" s="87" t="str">
        <f t="shared" si="7"/>
        <v>static-young-modulus-16x16</v>
      </c>
      <c r="G10" s="87" t="s">
        <v>644</v>
      </c>
      <c r="H10" s="87" t="s">
        <v>415</v>
      </c>
      <c r="I10" s="87"/>
      <c r="J10" s="87" t="s">
        <v>40</v>
      </c>
      <c r="K10" s="87" t="str">
        <f t="shared" si="4"/>
        <v>isButtonDisabled('Lacy1997Button') || !projectLoaded</v>
      </c>
      <c r="L10" s="87" t="s">
        <v>121</v>
      </c>
      <c r="M10" s="87"/>
      <c r="N10" s="87"/>
      <c r="O10" s="35" t="b">
        <v>1</v>
      </c>
    </row>
    <row r="11" spans="1:15">
      <c r="A11" s="94" t="s">
        <v>461</v>
      </c>
      <c r="B11" s="86" t="str">
        <f t="shared" ref="B11" si="8">SUBSTITUTE(SUBSTITUTE(CONCATENATE(G11,D11), " ",""),"-","")</f>
        <v>SYMCombinerButton</v>
      </c>
      <c r="C11" s="87" t="s">
        <v>43</v>
      </c>
      <c r="D11" s="87" t="str">
        <f t="shared" si="0"/>
        <v>Button</v>
      </c>
      <c r="E11" s="87" t="s">
        <v>639</v>
      </c>
      <c r="F11" s="87" t="str">
        <f>SUBSTITUTE(E11,"_","-")</f>
        <v>static-young-modulus-16x16</v>
      </c>
      <c r="G11" s="87" t="s">
        <v>645</v>
      </c>
      <c r="H11" s="87" t="s">
        <v>415</v>
      </c>
      <c r="I11" s="87"/>
      <c r="J11" s="87" t="s">
        <v>40</v>
      </c>
      <c r="K11" s="87" t="str">
        <f t="shared" si="4"/>
        <v>isButtonDisabled('SYMCombinerButton') || !projectLoaded</v>
      </c>
      <c r="L11" s="87" t="s">
        <v>121</v>
      </c>
      <c r="M11" s="87"/>
      <c r="N11" s="87"/>
      <c r="O11" s="35" t="b">
        <v>1</v>
      </c>
    </row>
    <row r="12" spans="1:15" s="85" customFormat="1">
      <c r="A12" s="96" t="s">
        <v>78</v>
      </c>
      <c r="B12" s="90" t="str">
        <f>SUBSTITUTE(SUBSTITUTE(CONCATENATE(G12,D12), " ",""),"-","")</f>
        <v>StaticModuliDropdown</v>
      </c>
      <c r="C12" s="91" t="s">
        <v>114</v>
      </c>
      <c r="D12" s="91" t="str">
        <f t="shared" si="0"/>
        <v>Dropdown</v>
      </c>
      <c r="E12" s="91" t="s">
        <v>646</v>
      </c>
      <c r="F12" s="91" t="str">
        <f t="shared" si="7"/>
        <v>static-modules-32x32</v>
      </c>
      <c r="G12" s="91" t="s">
        <v>647</v>
      </c>
      <c r="H12" s="91"/>
      <c r="I12" s="91"/>
      <c r="J12" s="91" t="s">
        <v>40</v>
      </c>
      <c r="K12" s="91" t="str">
        <f t="shared" si="4"/>
        <v>isButtonDisabled('StaticModuliDropdown') || !projectLoaded</v>
      </c>
      <c r="L12" s="91" t="s">
        <v>46</v>
      </c>
      <c r="M12" s="91"/>
      <c r="N12" s="91"/>
      <c r="O12" s="85" t="b">
        <v>1</v>
      </c>
    </row>
    <row r="13" spans="1:15">
      <c r="A13" s="94" t="s">
        <v>648</v>
      </c>
      <c r="B13" s="86" t="s">
        <v>649</v>
      </c>
      <c r="C13" s="87" t="s">
        <v>43</v>
      </c>
      <c r="D13" s="87" t="str">
        <f t="shared" si="0"/>
        <v>Button</v>
      </c>
      <c r="E13" s="87" t="s">
        <v>650</v>
      </c>
      <c r="F13" s="87" t="str">
        <f t="shared" si="7"/>
        <v>static-poisson-ratio-16x16</v>
      </c>
      <c r="G13" s="87" t="s">
        <v>651</v>
      </c>
      <c r="H13" s="87" t="s">
        <v>415</v>
      </c>
      <c r="I13" s="87"/>
      <c r="J13" s="87" t="s">
        <v>40</v>
      </c>
      <c r="K13" s="87" t="str">
        <f t="shared" si="4"/>
        <v>isButtonDisabled('StaticPoissonsRatioButton') || !projectLoaded</v>
      </c>
      <c r="L13" s="87" t="s">
        <v>121</v>
      </c>
      <c r="M13" s="87"/>
      <c r="N13" s="87"/>
      <c r="O13" s="35" t="b">
        <v>1</v>
      </c>
    </row>
    <row r="14" spans="1:15">
      <c r="A14" s="94" t="s">
        <v>652</v>
      </c>
      <c r="B14" s="86" t="str">
        <f t="shared" ref="B14:B17" si="9">SUBSTITUTE(SUBSTITUTE(CONCATENATE(G14,D14), " ",""),"-","")</f>
        <v>StaticBulkandShearModulusButton</v>
      </c>
      <c r="C14" s="87" t="s">
        <v>43</v>
      </c>
      <c r="D14" s="87" t="str">
        <f t="shared" si="0"/>
        <v>Button</v>
      </c>
      <c r="E14" s="87" t="s">
        <v>653</v>
      </c>
      <c r="F14" s="87" t="str">
        <f t="shared" si="7"/>
        <v>static-bulk-and-shear-modulus-16x16</v>
      </c>
      <c r="G14" s="87" t="s">
        <v>654</v>
      </c>
      <c r="H14" s="87" t="s">
        <v>415</v>
      </c>
      <c r="I14" s="87"/>
      <c r="J14" s="87" t="s">
        <v>40</v>
      </c>
      <c r="K14" s="87" t="str">
        <f t="shared" si="4"/>
        <v>isButtonDisabled('StaticBulkandShearModulusButton') || !projectLoaded</v>
      </c>
      <c r="L14" s="87" t="s">
        <v>121</v>
      </c>
      <c r="M14" s="87"/>
      <c r="N14" s="87"/>
      <c r="O14" s="35" t="b">
        <v>1</v>
      </c>
    </row>
    <row r="15" spans="1:15" s="85" customFormat="1">
      <c r="A15" s="96" t="s">
        <v>655</v>
      </c>
      <c r="B15" s="90" t="str">
        <f t="shared" si="9"/>
        <v>BiotCoefficientDropdown</v>
      </c>
      <c r="C15" s="91" t="s">
        <v>114</v>
      </c>
      <c r="D15" s="91" t="str">
        <f>REPLACE(C15,1,2,"")</f>
        <v>Dropdown</v>
      </c>
      <c r="E15" s="91" t="s">
        <v>656</v>
      </c>
      <c r="F15" s="91" t="str">
        <f t="shared" si="7"/>
        <v>biot-coefficient-32x32</v>
      </c>
      <c r="G15" s="91" t="s">
        <v>657</v>
      </c>
      <c r="H15" s="91"/>
      <c r="I15" s="91"/>
      <c r="J15" s="91" t="s">
        <v>40</v>
      </c>
      <c r="K15" s="91" t="str">
        <f t="shared" si="4"/>
        <v>isButtonDisabled('BiotCoefficientDropdown') || !projectLoaded</v>
      </c>
      <c r="L15" s="91" t="s">
        <v>46</v>
      </c>
      <c r="M15" s="91"/>
      <c r="N15" s="91"/>
      <c r="O15" s="85" t="b">
        <v>1</v>
      </c>
    </row>
    <row r="16" spans="1:15">
      <c r="A16" s="94" t="s">
        <v>658</v>
      </c>
      <c r="B16" s="86" t="str">
        <f t="shared" si="9"/>
        <v>MeproAlphaModelButton</v>
      </c>
      <c r="C16" s="87" t="s">
        <v>43</v>
      </c>
      <c r="D16" s="87" t="str">
        <f t="shared" si="0"/>
        <v>Button</v>
      </c>
      <c r="E16" s="87" t="s">
        <v>659</v>
      </c>
      <c r="F16" s="87" t="str">
        <f t="shared" si="7"/>
        <v>toolbox-16x16</v>
      </c>
      <c r="G16" s="87" t="s">
        <v>660</v>
      </c>
      <c r="H16" s="87" t="s">
        <v>415</v>
      </c>
      <c r="I16" s="87"/>
      <c r="J16" s="87" t="s">
        <v>40</v>
      </c>
      <c r="K16" s="87" t="str">
        <f t="shared" si="4"/>
        <v>isButtonDisabled('MeproAlphaModelButton') || !projectLoaded</v>
      </c>
      <c r="L16" s="87" t="s">
        <v>121</v>
      </c>
      <c r="M16" s="87"/>
      <c r="N16" s="87"/>
      <c r="O16" s="35" t="b">
        <v>1</v>
      </c>
    </row>
    <row r="17" spans="1:15">
      <c r="A17" s="94" t="s">
        <v>661</v>
      </c>
      <c r="B17" s="86" t="str">
        <f t="shared" si="9"/>
        <v>AlphacombinerButton</v>
      </c>
      <c r="C17" s="87" t="s">
        <v>43</v>
      </c>
      <c r="D17" s="87" t="str">
        <f t="shared" si="0"/>
        <v>Button</v>
      </c>
      <c r="E17" s="87" t="s">
        <v>659</v>
      </c>
      <c r="F17" s="87" t="str">
        <f t="shared" si="7"/>
        <v>toolbox-16x16</v>
      </c>
      <c r="G17" s="87" t="s">
        <v>662</v>
      </c>
      <c r="H17" s="87" t="s">
        <v>415</v>
      </c>
      <c r="I17" s="87"/>
      <c r="J17" s="87" t="s">
        <v>40</v>
      </c>
      <c r="K17" s="87" t="str">
        <f t="shared" si="4"/>
        <v>isButtonDisabled('AlphacombinerButton') || !projectLoaded</v>
      </c>
      <c r="L17" s="87" t="s">
        <v>121</v>
      </c>
      <c r="M17" s="87"/>
      <c r="N17" s="87"/>
      <c r="O17" s="35" t="b">
        <v>1</v>
      </c>
    </row>
    <row r="18" spans="1:15" s="84" customFormat="1">
      <c r="A18" s="95" t="s">
        <v>82</v>
      </c>
      <c r="B18" s="88" t="str">
        <f>SUBSTITUTE(SUBSTITUTE(CONCATENATE(G18,D18), " ",""),"-","")</f>
        <v>RockStrengthToolbar</v>
      </c>
      <c r="C18" s="89" t="s">
        <v>37</v>
      </c>
      <c r="D18" s="89" t="str">
        <f t="shared" si="0"/>
        <v>Toolbar</v>
      </c>
      <c r="E18" s="89"/>
      <c r="F18" s="92" t="str">
        <f t="shared" si="7"/>
        <v/>
      </c>
      <c r="G18" s="89" t="s">
        <v>663</v>
      </c>
      <c r="H18" s="89"/>
      <c r="I18" s="89"/>
      <c r="J18" s="89" t="s">
        <v>40</v>
      </c>
      <c r="K18" s="89"/>
      <c r="L18" s="89"/>
      <c r="M18" s="89"/>
      <c r="N18" s="89"/>
    </row>
    <row r="19" spans="1:15" s="85" customFormat="1">
      <c r="A19" s="96" t="s">
        <v>85</v>
      </c>
      <c r="B19" s="90" t="str">
        <f>SUBSTITUTE(SUBSTITUTE(CONCATENATE(G19,D19), " ",""),"-","")</f>
        <v>UnconfinedCompressiveStrengthDropdown</v>
      </c>
      <c r="C19" s="91" t="s">
        <v>114</v>
      </c>
      <c r="D19" s="91" t="str">
        <f>REPLACE(C19,1,2,"")</f>
        <v>Dropdown</v>
      </c>
      <c r="E19" s="91" t="s">
        <v>664</v>
      </c>
      <c r="F19" s="91" t="str">
        <f t="shared" si="7"/>
        <v>unconfined-ompressive-trength-32x32</v>
      </c>
      <c r="G19" s="91" t="s">
        <v>665</v>
      </c>
      <c r="H19" s="91"/>
      <c r="I19" s="91"/>
      <c r="J19" s="91" t="s">
        <v>40</v>
      </c>
      <c r="K19" s="91" t="str">
        <f t="shared" si="4"/>
        <v>isButtonDisabled('UnconfinedCompressiveStrengthDropdown') || !projectLoaded</v>
      </c>
      <c r="L19" s="91" t="s">
        <v>46</v>
      </c>
      <c r="M19" s="91"/>
      <c r="N19" s="91"/>
      <c r="O19" s="85" t="b">
        <v>1</v>
      </c>
    </row>
    <row r="20" spans="1:15">
      <c r="A20" s="94" t="s">
        <v>473</v>
      </c>
      <c r="B20" s="86" t="s">
        <v>666</v>
      </c>
      <c r="C20" s="87" t="s">
        <v>43</v>
      </c>
      <c r="D20" s="87" t="str">
        <f t="shared" ref="D20:D44" si="10">REPLACE(C20,1,2,"")</f>
        <v>Button</v>
      </c>
      <c r="E20" s="87" t="s">
        <v>659</v>
      </c>
      <c r="F20" s="87" t="str">
        <f t="shared" si="7"/>
        <v>toolbox-16x16</v>
      </c>
      <c r="G20" s="87" t="s">
        <v>667</v>
      </c>
      <c r="H20" s="87" t="s">
        <v>415</v>
      </c>
      <c r="I20" s="87"/>
      <c r="J20" s="87" t="s">
        <v>40</v>
      </c>
      <c r="K20" s="87" t="str">
        <f t="shared" si="4"/>
        <v>isButtonDisabled('Asadietal2016forSandButton') || !projectLoaded</v>
      </c>
      <c r="L20" s="87" t="s">
        <v>121</v>
      </c>
      <c r="M20" s="87"/>
      <c r="N20" s="87"/>
      <c r="O20" s="35" t="b">
        <v>1</v>
      </c>
    </row>
    <row r="21" spans="1:15">
      <c r="A21" s="94" t="s">
        <v>476</v>
      </c>
      <c r="B21" s="86" t="s">
        <v>668</v>
      </c>
      <c r="C21" s="87" t="s">
        <v>43</v>
      </c>
      <c r="D21" s="87" t="str">
        <f t="shared" si="10"/>
        <v>Button</v>
      </c>
      <c r="E21" s="87" t="s">
        <v>659</v>
      </c>
      <c r="F21" s="87" t="str">
        <f t="shared" si="7"/>
        <v>toolbox-16x16</v>
      </c>
      <c r="G21" s="87" t="s">
        <v>640</v>
      </c>
      <c r="H21" s="87" t="s">
        <v>415</v>
      </c>
      <c r="I21" s="87"/>
      <c r="J21" s="87" t="s">
        <v>40</v>
      </c>
      <c r="K21" s="87" t="str">
        <f t="shared" si="4"/>
        <v>isButtonDisabled('Bradfordetal1998forSandButton') || !projectLoaded</v>
      </c>
      <c r="L21" s="87" t="s">
        <v>121</v>
      </c>
      <c r="M21" s="87"/>
      <c r="N21" s="87"/>
      <c r="O21" s="35" t="b">
        <v>1</v>
      </c>
    </row>
    <row r="22" spans="1:15">
      <c r="A22" s="94" t="s">
        <v>479</v>
      </c>
      <c r="B22" s="86" t="s">
        <v>669</v>
      </c>
      <c r="C22" s="87" t="s">
        <v>43</v>
      </c>
      <c r="D22" s="87" t="str">
        <f t="shared" si="10"/>
        <v>Button</v>
      </c>
      <c r="E22" s="87" t="s">
        <v>659</v>
      </c>
      <c r="F22" s="87" t="str">
        <f t="shared" si="7"/>
        <v>toolbox-16x16</v>
      </c>
      <c r="G22" s="87" t="s">
        <v>670</v>
      </c>
      <c r="H22" s="87" t="s">
        <v>415</v>
      </c>
      <c r="I22" s="87"/>
      <c r="J22" s="87" t="s">
        <v>40</v>
      </c>
      <c r="K22" s="87" t="str">
        <f t="shared" si="4"/>
        <v>isButtonDisabled('Changetal20063forSandButton') || !projectLoaded</v>
      </c>
      <c r="L22" s="87" t="s">
        <v>121</v>
      </c>
      <c r="M22" s="87"/>
      <c r="N22" s="87"/>
      <c r="O22" s="35" t="b">
        <v>1</v>
      </c>
    </row>
    <row r="23" spans="1:15">
      <c r="A23" s="94" t="s">
        <v>482</v>
      </c>
      <c r="B23" s="86" t="s">
        <v>671</v>
      </c>
      <c r="C23" s="87" t="s">
        <v>43</v>
      </c>
      <c r="D23" s="87" t="str">
        <f t="shared" si="10"/>
        <v>Button</v>
      </c>
      <c r="E23" s="87" t="s">
        <v>659</v>
      </c>
      <c r="F23" s="87" t="str">
        <f t="shared" si="7"/>
        <v>toolbox-16x16</v>
      </c>
      <c r="G23" s="87" t="s">
        <v>672</v>
      </c>
      <c r="H23" s="87" t="s">
        <v>415</v>
      </c>
      <c r="I23" s="87"/>
      <c r="J23" s="87" t="s">
        <v>40</v>
      </c>
      <c r="K23" s="87" t="str">
        <f t="shared" si="4"/>
        <v>isButtonDisabled('Changetal20066forSandButton') || !projectLoaded</v>
      </c>
      <c r="L23" s="87" t="s">
        <v>121</v>
      </c>
      <c r="M23" s="87"/>
      <c r="N23" s="87"/>
      <c r="O23" s="35" t="b">
        <v>1</v>
      </c>
    </row>
    <row r="24" spans="1:15">
      <c r="A24" s="94" t="s">
        <v>486</v>
      </c>
      <c r="B24" s="86" t="s">
        <v>673</v>
      </c>
      <c r="C24" s="87" t="s">
        <v>43</v>
      </c>
      <c r="D24" s="87" t="str">
        <f t="shared" si="10"/>
        <v>Button</v>
      </c>
      <c r="E24" s="87" t="s">
        <v>659</v>
      </c>
      <c r="F24" s="87" t="str">
        <f t="shared" si="7"/>
        <v>toolbox-16x16</v>
      </c>
      <c r="G24" s="87" t="s">
        <v>674</v>
      </c>
      <c r="H24" s="87" t="s">
        <v>415</v>
      </c>
      <c r="I24" s="87"/>
      <c r="J24" s="87" t="s">
        <v>40</v>
      </c>
      <c r="K24" s="87" t="str">
        <f t="shared" si="4"/>
        <v>isButtonDisabled('Changetal20067forSandButton') || !projectLoaded</v>
      </c>
      <c r="L24" s="87" t="s">
        <v>121</v>
      </c>
      <c r="M24" s="87"/>
      <c r="N24" s="87"/>
      <c r="O24" s="35" t="b">
        <v>1</v>
      </c>
    </row>
    <row r="25" spans="1:15">
      <c r="A25" s="94" t="s">
        <v>489</v>
      </c>
      <c r="B25" s="86" t="s">
        <v>675</v>
      </c>
      <c r="C25" s="87" t="s">
        <v>43</v>
      </c>
      <c r="D25" s="87" t="str">
        <f t="shared" si="10"/>
        <v>Button</v>
      </c>
      <c r="E25" s="87" t="s">
        <v>659</v>
      </c>
      <c r="F25" s="87" t="str">
        <f t="shared" si="7"/>
        <v>toolbox-16x16</v>
      </c>
      <c r="G25" s="87" t="s">
        <v>676</v>
      </c>
      <c r="H25" s="87" t="s">
        <v>415</v>
      </c>
      <c r="I25" s="87"/>
      <c r="J25" s="87" t="s">
        <v>40</v>
      </c>
      <c r="K25" s="87" t="str">
        <f t="shared" si="4"/>
        <v>isButtonDisabled('Changetal20068forSandButton') || !projectLoaded</v>
      </c>
      <c r="L25" s="87" t="s">
        <v>121</v>
      </c>
      <c r="M25" s="87"/>
      <c r="N25" s="87"/>
      <c r="O25" s="35" t="b">
        <v>1</v>
      </c>
    </row>
    <row r="26" spans="1:15">
      <c r="A26" s="94" t="s">
        <v>493</v>
      </c>
      <c r="B26" s="86" t="s">
        <v>677</v>
      </c>
      <c r="C26" s="87" t="s">
        <v>43</v>
      </c>
      <c r="D26" s="87" t="str">
        <f t="shared" si="10"/>
        <v>Button</v>
      </c>
      <c r="E26" s="87" t="s">
        <v>659</v>
      </c>
      <c r="F26" s="87" t="str">
        <f t="shared" si="7"/>
        <v>toolbox-16x16</v>
      </c>
      <c r="G26" s="87" t="s">
        <v>678</v>
      </c>
      <c r="H26" s="87" t="s">
        <v>415</v>
      </c>
      <c r="I26" s="87"/>
      <c r="J26" s="87" t="s">
        <v>40</v>
      </c>
      <c r="K26" s="87" t="str">
        <f t="shared" si="4"/>
        <v>isButtonDisabled('Changetal200611forSandButton') || !projectLoaded</v>
      </c>
      <c r="L26" s="87" t="s">
        <v>121</v>
      </c>
      <c r="M26" s="87"/>
      <c r="N26" s="87"/>
      <c r="O26" s="35" t="b">
        <v>1</v>
      </c>
    </row>
    <row r="27" spans="1:15">
      <c r="A27" s="94" t="s">
        <v>497</v>
      </c>
      <c r="B27" s="86" t="s">
        <v>679</v>
      </c>
      <c r="C27" s="87" t="s">
        <v>43</v>
      </c>
      <c r="D27" s="87" t="str">
        <f t="shared" si="10"/>
        <v>Button</v>
      </c>
      <c r="E27" s="87" t="s">
        <v>659</v>
      </c>
      <c r="F27" s="87" t="str">
        <f t="shared" si="7"/>
        <v>toolbox-16x16</v>
      </c>
      <c r="G27" s="87" t="s">
        <v>680</v>
      </c>
      <c r="H27" s="87" t="s">
        <v>415</v>
      </c>
      <c r="I27" s="87"/>
      <c r="J27" s="87" t="s">
        <v>40</v>
      </c>
      <c r="K27" s="87" t="str">
        <f t="shared" si="4"/>
        <v>isButtonDisabled('Freyburg1972forSandButton') || !projectLoaded</v>
      </c>
      <c r="L27" s="87" t="s">
        <v>121</v>
      </c>
      <c r="M27" s="87"/>
      <c r="N27" s="87"/>
      <c r="O27" s="35" t="b">
        <v>1</v>
      </c>
    </row>
    <row r="28" spans="1:15">
      <c r="A28" s="94" t="s">
        <v>501</v>
      </c>
      <c r="B28" s="86" t="s">
        <v>681</v>
      </c>
      <c r="C28" s="87" t="s">
        <v>43</v>
      </c>
      <c r="D28" s="87" t="str">
        <f t="shared" si="10"/>
        <v>Button</v>
      </c>
      <c r="E28" s="87" t="s">
        <v>659</v>
      </c>
      <c r="F28" s="87" t="str">
        <f t="shared" si="7"/>
        <v>toolbox-16x16</v>
      </c>
      <c r="G28" s="87" t="s">
        <v>644</v>
      </c>
      <c r="H28" s="87" t="s">
        <v>415</v>
      </c>
      <c r="I28" s="87"/>
      <c r="J28" s="87" t="s">
        <v>40</v>
      </c>
      <c r="K28" s="87" t="str">
        <f t="shared" si="4"/>
        <v>isButtonDisabled('Lacy1997forSandButton') || !projectLoaded</v>
      </c>
      <c r="L28" s="87" t="s">
        <v>121</v>
      </c>
      <c r="M28" s="87"/>
      <c r="N28" s="87"/>
      <c r="O28" s="35" t="b">
        <v>1</v>
      </c>
    </row>
    <row r="29" spans="1:15">
      <c r="A29" s="94" t="s">
        <v>505</v>
      </c>
      <c r="B29" s="86" t="s">
        <v>682</v>
      </c>
      <c r="C29" s="87" t="s">
        <v>43</v>
      </c>
      <c r="D29" s="87" t="str">
        <f t="shared" si="10"/>
        <v>Button</v>
      </c>
      <c r="E29" s="87" t="s">
        <v>659</v>
      </c>
      <c r="F29" s="87" t="str">
        <f t="shared" si="7"/>
        <v>toolbox-16x16</v>
      </c>
      <c r="G29" s="87" t="s">
        <v>683</v>
      </c>
      <c r="H29" s="87" t="s">
        <v>415</v>
      </c>
      <c r="I29" s="87"/>
      <c r="J29" s="87" t="s">
        <v>40</v>
      </c>
      <c r="K29" s="87" t="str">
        <f t="shared" si="4"/>
        <v>isButtonDisabled('McNally1987forSandButton') || !projectLoaded</v>
      </c>
      <c r="L29" s="87" t="s">
        <v>121</v>
      </c>
      <c r="M29" s="87"/>
      <c r="N29" s="87"/>
      <c r="O29" s="35" t="b">
        <v>1</v>
      </c>
    </row>
    <row r="30" spans="1:15">
      <c r="A30" s="94" t="s">
        <v>684</v>
      </c>
      <c r="B30" s="86" t="s">
        <v>685</v>
      </c>
      <c r="C30" s="87" t="s">
        <v>43</v>
      </c>
      <c r="D30" s="87" t="str">
        <f t="shared" si="10"/>
        <v>Button</v>
      </c>
      <c r="E30" s="87" t="s">
        <v>659</v>
      </c>
      <c r="F30" s="87" t="str">
        <f t="shared" si="7"/>
        <v>toolbox-16x16</v>
      </c>
      <c r="G30" s="87" t="s">
        <v>686</v>
      </c>
      <c r="H30" s="87" t="s">
        <v>415</v>
      </c>
      <c r="I30" s="87"/>
      <c r="J30" s="87" t="s">
        <v>40</v>
      </c>
      <c r="K30" s="87" t="str">
        <f t="shared" si="4"/>
        <v>isButtonDisabled('Moosetal1999forSandButton') || !projectLoaded</v>
      </c>
      <c r="L30" s="87" t="s">
        <v>121</v>
      </c>
      <c r="M30" s="87"/>
      <c r="N30" s="87"/>
      <c r="O30" s="35" t="b">
        <v>1</v>
      </c>
    </row>
    <row r="31" spans="1:15">
      <c r="A31" s="94" t="s">
        <v>687</v>
      </c>
      <c r="B31" s="86" t="s">
        <v>688</v>
      </c>
      <c r="C31" s="87" t="s">
        <v>43</v>
      </c>
      <c r="D31" s="87" t="str">
        <f t="shared" si="10"/>
        <v>Button</v>
      </c>
      <c r="E31" s="87" t="s">
        <v>659</v>
      </c>
      <c r="F31" s="87" t="str">
        <f t="shared" si="7"/>
        <v>toolbox-16x16</v>
      </c>
      <c r="G31" s="87" t="s">
        <v>689</v>
      </c>
      <c r="H31" s="87" t="s">
        <v>415</v>
      </c>
      <c r="I31" s="87"/>
      <c r="J31" s="87" t="s">
        <v>40</v>
      </c>
      <c r="K31" s="87" t="str">
        <f t="shared" si="4"/>
        <v>isButtonDisabled('Plumb1994forSandButton') || !projectLoaded</v>
      </c>
      <c r="L31" s="87" t="s">
        <v>121</v>
      </c>
      <c r="M31" s="87"/>
      <c r="N31" s="87"/>
      <c r="O31" s="35" t="b">
        <v>1</v>
      </c>
    </row>
    <row r="32" spans="1:15">
      <c r="A32" s="94" t="s">
        <v>690</v>
      </c>
      <c r="B32" s="86" t="s">
        <v>691</v>
      </c>
      <c r="C32" s="87" t="s">
        <v>43</v>
      </c>
      <c r="D32" s="87" t="str">
        <f t="shared" si="10"/>
        <v>Button</v>
      </c>
      <c r="E32" s="87" t="s">
        <v>659</v>
      </c>
      <c r="F32" s="87" t="str">
        <f t="shared" si="7"/>
        <v>toolbox-16x16</v>
      </c>
      <c r="G32" s="87" t="s">
        <v>692</v>
      </c>
      <c r="H32" s="87" t="s">
        <v>415</v>
      </c>
      <c r="I32" s="87"/>
      <c r="J32" s="87" t="s">
        <v>40</v>
      </c>
      <c r="K32" s="87" t="str">
        <f t="shared" si="4"/>
        <v>isButtonDisabled('Verniketal1993forSandButton') || !projectLoaded</v>
      </c>
      <c r="L32" s="87" t="s">
        <v>121</v>
      </c>
      <c r="M32" s="87"/>
      <c r="N32" s="87"/>
      <c r="O32" s="35" t="b">
        <v>1</v>
      </c>
    </row>
    <row r="33" spans="1:15">
      <c r="A33" s="94" t="s">
        <v>693</v>
      </c>
      <c r="B33" s="86" t="s">
        <v>694</v>
      </c>
      <c r="C33" s="87" t="s">
        <v>43</v>
      </c>
      <c r="D33" s="87" t="str">
        <f t="shared" si="10"/>
        <v>Button</v>
      </c>
      <c r="E33" s="87" t="s">
        <v>659</v>
      </c>
      <c r="F33" s="87" t="str">
        <f t="shared" si="7"/>
        <v>toolbox-16x16</v>
      </c>
      <c r="G33" s="87" t="s">
        <v>695</v>
      </c>
      <c r="H33" s="87" t="s">
        <v>415</v>
      </c>
      <c r="I33" s="87"/>
      <c r="J33" s="87" t="s">
        <v>40</v>
      </c>
      <c r="K33" s="87" t="str">
        <f t="shared" si="4"/>
        <v>isButtonDisabled('Changetal200613forShaleButton') || !projectLoaded</v>
      </c>
      <c r="L33" s="87" t="s">
        <v>121</v>
      </c>
      <c r="M33" s="87"/>
      <c r="N33" s="87"/>
      <c r="O33" s="35" t="b">
        <v>1</v>
      </c>
    </row>
    <row r="34" spans="1:15">
      <c r="A34" s="94" t="s">
        <v>696</v>
      </c>
      <c r="B34" s="86" t="s">
        <v>697</v>
      </c>
      <c r="C34" s="87" t="s">
        <v>43</v>
      </c>
      <c r="D34" s="87" t="str">
        <f t="shared" si="10"/>
        <v>Button</v>
      </c>
      <c r="E34" s="87" t="s">
        <v>659</v>
      </c>
      <c r="F34" s="87" t="str">
        <f t="shared" si="7"/>
        <v>toolbox-16x16</v>
      </c>
      <c r="G34" s="87" t="s">
        <v>698</v>
      </c>
      <c r="H34" s="87" t="s">
        <v>415</v>
      </c>
      <c r="I34" s="87"/>
      <c r="J34" s="87" t="s">
        <v>40</v>
      </c>
      <c r="K34" s="87" t="str">
        <f t="shared" si="4"/>
        <v>isButtonDisabled('Changetal200614forShaleButton') || !projectLoaded</v>
      </c>
      <c r="L34" s="87" t="s">
        <v>121</v>
      </c>
      <c r="M34" s="87"/>
      <c r="N34" s="87"/>
      <c r="O34" s="35" t="b">
        <v>1</v>
      </c>
    </row>
    <row r="35" spans="1:15">
      <c r="A35" s="94" t="s">
        <v>699</v>
      </c>
      <c r="B35" s="86" t="s">
        <v>700</v>
      </c>
      <c r="C35" s="87" t="s">
        <v>43</v>
      </c>
      <c r="D35" s="87" t="str">
        <f t="shared" si="10"/>
        <v>Button</v>
      </c>
      <c r="E35" s="87" t="s">
        <v>659</v>
      </c>
      <c r="F35" s="87" t="str">
        <f t="shared" si="7"/>
        <v>toolbox-16x16</v>
      </c>
      <c r="G35" s="87" t="s">
        <v>701</v>
      </c>
      <c r="H35" s="87" t="s">
        <v>415</v>
      </c>
      <c r="I35" s="87"/>
      <c r="J35" s="87" t="s">
        <v>40</v>
      </c>
      <c r="K35" s="87" t="str">
        <f t="shared" si="4"/>
        <v>isButtonDisabled('Changetal200615forShaleButton') || !projectLoaded</v>
      </c>
      <c r="L35" s="87" t="s">
        <v>121</v>
      </c>
      <c r="M35" s="87"/>
      <c r="N35" s="87"/>
      <c r="O35" s="35" t="b">
        <v>1</v>
      </c>
    </row>
    <row r="36" spans="1:15">
      <c r="A36" s="94" t="s">
        <v>702</v>
      </c>
      <c r="B36" s="86" t="s">
        <v>703</v>
      </c>
      <c r="C36" s="87" t="s">
        <v>43</v>
      </c>
      <c r="D36" s="87" t="str">
        <f t="shared" si="10"/>
        <v>Button</v>
      </c>
      <c r="E36" s="87" t="s">
        <v>659</v>
      </c>
      <c r="F36" s="87" t="str">
        <f t="shared" si="7"/>
        <v>toolbox-16x16</v>
      </c>
      <c r="G36" s="87" t="s">
        <v>704</v>
      </c>
      <c r="H36" s="87" t="s">
        <v>415</v>
      </c>
      <c r="I36" s="87"/>
      <c r="J36" s="87" t="s">
        <v>40</v>
      </c>
      <c r="K36" s="87" t="str">
        <f t="shared" si="4"/>
        <v>isButtonDisabled('Changetal200618forShaleButton') || !projectLoaded</v>
      </c>
      <c r="L36" s="87" t="s">
        <v>121</v>
      </c>
      <c r="M36" s="87"/>
      <c r="N36" s="87"/>
      <c r="O36" s="35" t="b">
        <v>1</v>
      </c>
    </row>
    <row r="37" spans="1:15">
      <c r="A37" s="94" t="s">
        <v>705</v>
      </c>
      <c r="B37" s="86" t="s">
        <v>706</v>
      </c>
      <c r="C37" s="87" t="s">
        <v>43</v>
      </c>
      <c r="D37" s="87" t="str">
        <f t="shared" si="10"/>
        <v>Button</v>
      </c>
      <c r="E37" s="87" t="s">
        <v>659</v>
      </c>
      <c r="F37" s="87" t="str">
        <f t="shared" si="7"/>
        <v>toolbox-16x16</v>
      </c>
      <c r="G37" s="87" t="s">
        <v>707</v>
      </c>
      <c r="H37" s="87" t="s">
        <v>415</v>
      </c>
      <c r="I37" s="87"/>
      <c r="J37" s="87" t="s">
        <v>40</v>
      </c>
      <c r="K37" s="87" t="str">
        <f t="shared" si="4"/>
        <v>isButtonDisabled('Changetal200621forShaleButton') || !projectLoaded</v>
      </c>
      <c r="L37" s="87" t="s">
        <v>121</v>
      </c>
      <c r="M37" s="87"/>
      <c r="N37" s="87"/>
      <c r="O37" s="35" t="b">
        <v>1</v>
      </c>
    </row>
    <row r="38" spans="1:15">
      <c r="A38" s="94" t="s">
        <v>708</v>
      </c>
      <c r="B38" s="86" t="s">
        <v>709</v>
      </c>
      <c r="C38" s="87" t="s">
        <v>43</v>
      </c>
      <c r="D38" s="87" t="str">
        <f t="shared" si="10"/>
        <v>Button</v>
      </c>
      <c r="E38" s="87" t="s">
        <v>659</v>
      </c>
      <c r="F38" s="87" t="str">
        <f t="shared" si="7"/>
        <v>toolbox-16x16</v>
      </c>
      <c r="G38" s="87" t="s">
        <v>710</v>
      </c>
      <c r="H38" s="87" t="s">
        <v>415</v>
      </c>
      <c r="I38" s="87"/>
      <c r="J38" s="87" t="s">
        <v>40</v>
      </c>
      <c r="K38" s="87" t="str">
        <f t="shared" si="4"/>
        <v>isButtonDisabled('Horsrud2001fromDTforShaleButton') || !projectLoaded</v>
      </c>
      <c r="L38" s="87" t="s">
        <v>121</v>
      </c>
      <c r="M38" s="87"/>
      <c r="N38" s="87"/>
      <c r="O38" s="35" t="b">
        <v>1</v>
      </c>
    </row>
    <row r="39" spans="1:15">
      <c r="A39" s="94" t="s">
        <v>711</v>
      </c>
      <c r="B39" s="86" t="s">
        <v>712</v>
      </c>
      <c r="C39" s="87" t="s">
        <v>43</v>
      </c>
      <c r="D39" s="87" t="str">
        <f t="shared" si="10"/>
        <v>Button</v>
      </c>
      <c r="E39" s="87" t="s">
        <v>659</v>
      </c>
      <c r="F39" s="87" t="str">
        <f t="shared" si="7"/>
        <v>toolbox-16x16</v>
      </c>
      <c r="G39" s="87" t="s">
        <v>713</v>
      </c>
      <c r="H39" s="87" t="s">
        <v>415</v>
      </c>
      <c r="I39" s="87"/>
      <c r="J39" s="87" t="s">
        <v>40</v>
      </c>
      <c r="K39" s="87" t="str">
        <f t="shared" si="4"/>
        <v>isButtonDisabled('Horsrud2001fromEsforShaleButton') || !projectLoaded</v>
      </c>
      <c r="L39" s="87" t="s">
        <v>121</v>
      </c>
      <c r="M39" s="87"/>
      <c r="N39" s="87"/>
      <c r="O39" s="35" t="b">
        <v>1</v>
      </c>
    </row>
    <row r="40" spans="1:15">
      <c r="A40" s="94" t="s">
        <v>714</v>
      </c>
      <c r="B40" s="86" t="s">
        <v>715</v>
      </c>
      <c r="C40" s="87" t="s">
        <v>43</v>
      </c>
      <c r="D40" s="87" t="str">
        <f t="shared" si="10"/>
        <v>Button</v>
      </c>
      <c r="E40" s="87" t="s">
        <v>659</v>
      </c>
      <c r="F40" s="87" t="str">
        <f t="shared" si="7"/>
        <v>toolbox-16x16</v>
      </c>
      <c r="G40" s="87" t="s">
        <v>716</v>
      </c>
      <c r="H40" s="87" t="s">
        <v>415</v>
      </c>
      <c r="I40" s="87"/>
      <c r="J40" s="87" t="s">
        <v>40</v>
      </c>
      <c r="K40" s="87" t="str">
        <f t="shared" si="4"/>
        <v>isButtonDisabled('Horsrud2001fromPHIforShaleButton') || !projectLoaded</v>
      </c>
      <c r="L40" s="87" t="s">
        <v>121</v>
      </c>
      <c r="M40" s="87"/>
      <c r="N40" s="87"/>
      <c r="O40" s="35" t="b">
        <v>1</v>
      </c>
    </row>
    <row r="41" spans="1:15">
      <c r="A41" s="94" t="s">
        <v>717</v>
      </c>
      <c r="B41" s="86" t="s">
        <v>718</v>
      </c>
      <c r="C41" s="87" t="s">
        <v>43</v>
      </c>
      <c r="D41" s="87" t="str">
        <f t="shared" si="10"/>
        <v>Button</v>
      </c>
      <c r="E41" s="87" t="s">
        <v>659</v>
      </c>
      <c r="F41" s="87" t="str">
        <f t="shared" si="7"/>
        <v>toolbox-16x16</v>
      </c>
      <c r="G41" s="87" t="s">
        <v>719</v>
      </c>
      <c r="H41" s="87" t="s">
        <v>415</v>
      </c>
      <c r="I41" s="87"/>
      <c r="J41" s="87" t="s">
        <v>40</v>
      </c>
      <c r="K41" s="87" t="str">
        <f t="shared" si="4"/>
        <v>isButtonDisabled('Khaksaretal2009forShaleButton') || !projectLoaded</v>
      </c>
      <c r="L41" s="87" t="s">
        <v>121</v>
      </c>
      <c r="M41" s="87"/>
      <c r="N41" s="87"/>
      <c r="O41" s="35" t="b">
        <v>1</v>
      </c>
    </row>
    <row r="42" spans="1:15">
      <c r="A42" s="94" t="s">
        <v>720</v>
      </c>
      <c r="B42" s="86" t="s">
        <v>721</v>
      </c>
      <c r="C42" s="87" t="s">
        <v>43</v>
      </c>
      <c r="D42" s="87" t="str">
        <f t="shared" si="10"/>
        <v>Button</v>
      </c>
      <c r="E42" s="87" t="s">
        <v>659</v>
      </c>
      <c r="F42" s="87" t="str">
        <f t="shared" si="7"/>
        <v>toolbox-16x16</v>
      </c>
      <c r="G42" s="87" t="s">
        <v>722</v>
      </c>
      <c r="H42" s="87" t="s">
        <v>415</v>
      </c>
      <c r="I42" s="87"/>
      <c r="J42" s="87" t="s">
        <v>40</v>
      </c>
      <c r="K42" s="87" t="str">
        <f t="shared" si="4"/>
        <v>isButtonDisabled('UCSLal1999forShaleButton') || !projectLoaded</v>
      </c>
      <c r="L42" s="87" t="s">
        <v>121</v>
      </c>
      <c r="M42" s="87"/>
      <c r="N42" s="87"/>
      <c r="O42" s="35" t="b">
        <v>1</v>
      </c>
    </row>
    <row r="43" spans="1:15">
      <c r="A43" s="94" t="s">
        <v>723</v>
      </c>
      <c r="B43" s="86" t="s">
        <v>724</v>
      </c>
      <c r="C43" s="87" t="s">
        <v>43</v>
      </c>
      <c r="D43" s="87" t="str">
        <f t="shared" si="10"/>
        <v>Button</v>
      </c>
      <c r="E43" s="87" t="s">
        <v>659</v>
      </c>
      <c r="F43" s="87" t="str">
        <f t="shared" si="7"/>
        <v>toolbox-16x16</v>
      </c>
      <c r="G43" s="87" t="s">
        <v>725</v>
      </c>
      <c r="H43" s="87" t="s">
        <v>415</v>
      </c>
      <c r="I43" s="87"/>
      <c r="J43" s="87" t="s">
        <v>40</v>
      </c>
      <c r="K43" s="87" t="str">
        <f t="shared" si="4"/>
        <v>isButtonDisabled('LashkaripourandDusseault1993forShaleButton') || !projectLoaded</v>
      </c>
      <c r="L43" s="87" t="s">
        <v>121</v>
      </c>
      <c r="M43" s="87"/>
      <c r="N43" s="87"/>
      <c r="O43" s="35" t="b">
        <v>1</v>
      </c>
    </row>
    <row r="44" spans="1:15">
      <c r="A44" s="94" t="s">
        <v>726</v>
      </c>
      <c r="B44" s="86" t="s">
        <v>727</v>
      </c>
      <c r="C44" s="87" t="s">
        <v>43</v>
      </c>
      <c r="D44" s="87" t="str">
        <f t="shared" si="10"/>
        <v>Button</v>
      </c>
      <c r="E44" s="87" t="s">
        <v>728</v>
      </c>
      <c r="F44" s="87" t="str">
        <f t="shared" si="7"/>
        <v>sym-combiner-16x16</v>
      </c>
      <c r="G44" s="87" t="s">
        <v>729</v>
      </c>
      <c r="H44" s="87" t="s">
        <v>415</v>
      </c>
      <c r="I44" s="87"/>
      <c r="J44" s="87" t="s">
        <v>40</v>
      </c>
      <c r="K44" s="87" t="str">
        <f t="shared" si="4"/>
        <v>isButtonDisabled('UCSCombinerButton') || !projectLoaded</v>
      </c>
      <c r="L44" s="87" t="s">
        <v>121</v>
      </c>
      <c r="M44" s="87"/>
      <c r="N44" s="87"/>
      <c r="O44" s="35" t="b">
        <v>1</v>
      </c>
    </row>
    <row r="45" spans="1:15" s="85" customFormat="1">
      <c r="A45" s="96" t="s">
        <v>89</v>
      </c>
      <c r="B45" s="90" t="str">
        <f t="shared" ref="B45:B76" si="11">SUBSTITUTE(SUBSTITUTE(CONCATENATE(G45,D45), " ",""),"-","")</f>
        <v>InternalFrictionAngleDropdown</v>
      </c>
      <c r="C45" s="91" t="s">
        <v>114</v>
      </c>
      <c r="D45" s="91" t="str">
        <f t="shared" ref="D45:D48" si="12">REPLACE(C45,1,2,"")</f>
        <v>Dropdown</v>
      </c>
      <c r="E45" s="91" t="s">
        <v>730</v>
      </c>
      <c r="F45" s="91" t="str">
        <f t="shared" si="7"/>
        <v>internal-friction-angle-32x32</v>
      </c>
      <c r="G45" s="91" t="s">
        <v>731</v>
      </c>
      <c r="H45" s="91"/>
      <c r="I45" s="91"/>
      <c r="J45" s="91" t="s">
        <v>40</v>
      </c>
      <c r="K45" s="91" t="str">
        <f t="shared" si="4"/>
        <v>isButtonDisabled('InternalFrictionAngleDropdown') || !projectLoaded</v>
      </c>
      <c r="L45" s="91" t="s">
        <v>46</v>
      </c>
      <c r="M45" s="91"/>
      <c r="N45" s="91"/>
      <c r="O45" s="85" t="b">
        <v>1</v>
      </c>
    </row>
    <row r="46" spans="1:15">
      <c r="A46" s="94" t="s">
        <v>515</v>
      </c>
      <c r="B46" s="86" t="s">
        <v>732</v>
      </c>
      <c r="C46" s="87" t="s">
        <v>43</v>
      </c>
      <c r="D46" s="87" t="str">
        <f t="shared" si="12"/>
        <v>Button</v>
      </c>
      <c r="E46" s="87" t="s">
        <v>659</v>
      </c>
      <c r="F46" s="87" t="str">
        <f t="shared" si="7"/>
        <v>toolbox-16x16</v>
      </c>
      <c r="G46" s="86" t="s">
        <v>733</v>
      </c>
      <c r="H46" s="87" t="s">
        <v>415</v>
      </c>
      <c r="I46" s="87"/>
      <c r="J46" s="87" t="s">
        <v>40</v>
      </c>
      <c r="K46" s="87" t="str">
        <f t="shared" si="4"/>
        <v>isButtonDisabled('WeingartenandPerkins1995forSandButton') || !projectLoaded</v>
      </c>
      <c r="L46" s="87" t="s">
        <v>121</v>
      </c>
      <c r="M46" s="87"/>
      <c r="N46" s="87"/>
      <c r="O46" s="35" t="b">
        <v>1</v>
      </c>
    </row>
    <row r="47" spans="1:15">
      <c r="A47" s="94" t="s">
        <v>512</v>
      </c>
      <c r="B47" s="86" t="s">
        <v>734</v>
      </c>
      <c r="C47" s="87" t="s">
        <v>43</v>
      </c>
      <c r="D47" s="87" t="str">
        <f t="shared" si="12"/>
        <v>Button</v>
      </c>
      <c r="E47" s="87" t="s">
        <v>659</v>
      </c>
      <c r="F47" s="87" t="str">
        <f t="shared" si="7"/>
        <v>toolbox-16x16</v>
      </c>
      <c r="G47" s="87" t="s">
        <v>722</v>
      </c>
      <c r="H47" s="87" t="s">
        <v>415</v>
      </c>
      <c r="I47" s="87"/>
      <c r="J47" s="87" t="s">
        <v>40</v>
      </c>
      <c r="K47" s="87" t="str">
        <f t="shared" si="4"/>
        <v>isButtonDisabled('IFALal1999forShaleButton') || !projectLoaded</v>
      </c>
      <c r="L47" s="87" t="s">
        <v>121</v>
      </c>
      <c r="M47" s="87"/>
      <c r="N47" s="87"/>
      <c r="O47" s="35" t="b">
        <v>1</v>
      </c>
    </row>
    <row r="48" spans="1:15">
      <c r="A48" s="94" t="s">
        <v>518</v>
      </c>
      <c r="B48" s="86" t="s">
        <v>735</v>
      </c>
      <c r="C48" s="87" t="s">
        <v>43</v>
      </c>
      <c r="D48" s="87" t="str">
        <f t="shared" si="12"/>
        <v>Button</v>
      </c>
      <c r="E48" s="87" t="s">
        <v>728</v>
      </c>
      <c r="F48" s="87" t="str">
        <f t="shared" si="7"/>
        <v>sym-combiner-16x16</v>
      </c>
      <c r="G48" s="87" t="s">
        <v>736</v>
      </c>
      <c r="H48" s="87" t="s">
        <v>415</v>
      </c>
      <c r="I48" s="87"/>
      <c r="J48" s="87" t="s">
        <v>40</v>
      </c>
      <c r="K48" s="87" t="str">
        <f t="shared" si="4"/>
        <v>isButtonDisabled('IFACombinerButton') || !projectLoaded</v>
      </c>
      <c r="L48" s="87" t="s">
        <v>121</v>
      </c>
      <c r="M48" s="87"/>
      <c r="N48" s="87"/>
      <c r="O48" s="35" t="b">
        <v>1</v>
      </c>
    </row>
    <row r="49" spans="1:15" s="121" customFormat="1">
      <c r="A49" s="118" t="s">
        <v>576</v>
      </c>
      <c r="B49" s="119" t="str">
        <f t="shared" si="11"/>
        <v>CohensionfromUCS&amp;IFAButton</v>
      </c>
      <c r="C49" s="120" t="s">
        <v>43</v>
      </c>
      <c r="D49" s="120" t="str">
        <f>REPLACE(C49,1,2,"")</f>
        <v>Button</v>
      </c>
      <c r="E49" s="120" t="s">
        <v>737</v>
      </c>
      <c r="F49" s="120" t="str">
        <f t="shared" si="7"/>
        <v>cohension-from-ucs-ifa-32x32</v>
      </c>
      <c r="G49" s="120" t="s">
        <v>738</v>
      </c>
      <c r="H49" s="120"/>
      <c r="I49" s="120"/>
      <c r="J49" s="120" t="s">
        <v>40</v>
      </c>
      <c r="K49" s="120" t="str">
        <f t="shared" si="4"/>
        <v>isButtonDisabled('CohensionfromUCS&amp;IFAButton') || !projectLoaded</v>
      </c>
      <c r="L49" s="120" t="s">
        <v>46</v>
      </c>
      <c r="M49" s="120"/>
      <c r="N49" s="120"/>
      <c r="O49" s="121" t="b">
        <v>1</v>
      </c>
    </row>
    <row r="50" spans="1:15" s="121" customFormat="1">
      <c r="A50" s="118" t="s">
        <v>739</v>
      </c>
      <c r="B50" s="119" t="str">
        <f t="shared" si="11"/>
        <v>TensileStrengthfromUCSButton</v>
      </c>
      <c r="C50" s="120" t="s">
        <v>43</v>
      </c>
      <c r="D50" s="120" t="str">
        <f>REPLACE(C50,1,2,"")</f>
        <v>Button</v>
      </c>
      <c r="E50" s="120" t="s">
        <v>740</v>
      </c>
      <c r="F50" s="120" t="str">
        <f t="shared" si="7"/>
        <v>tensile-strength-from-ucs-32x32</v>
      </c>
      <c r="G50" s="120" t="s">
        <v>741</v>
      </c>
      <c r="H50" s="120"/>
      <c r="I50" s="120"/>
      <c r="J50" s="120" t="s">
        <v>40</v>
      </c>
      <c r="K50" s="120" t="str">
        <f t="shared" si="4"/>
        <v>isButtonDisabled('TensileStrengthfromUCSButton') || !projectLoaded</v>
      </c>
      <c r="L50" s="120" t="s">
        <v>46</v>
      </c>
      <c r="M50" s="120"/>
      <c r="N50" s="120"/>
      <c r="O50" s="121" t="b">
        <v>1</v>
      </c>
    </row>
    <row r="51" spans="1:15" s="84" customFormat="1">
      <c r="A51" s="95" t="s">
        <v>580</v>
      </c>
      <c r="B51" s="88" t="str">
        <f t="shared" si="11"/>
        <v>StressesToolbar</v>
      </c>
      <c r="C51" s="89" t="s">
        <v>37</v>
      </c>
      <c r="D51" s="89" t="str">
        <f t="shared" ref="D51" si="13">REPLACE(C51,1,2,"")</f>
        <v>Toolbar</v>
      </c>
      <c r="E51" s="89"/>
      <c r="F51" s="89" t="str">
        <f t="shared" si="7"/>
        <v/>
      </c>
      <c r="G51" s="89" t="s">
        <v>742</v>
      </c>
      <c r="H51" s="89"/>
      <c r="I51" s="89"/>
      <c r="J51" s="89" t="s">
        <v>40</v>
      </c>
      <c r="K51" s="89"/>
      <c r="L51" s="89"/>
      <c r="M51" s="89"/>
      <c r="N51" s="89"/>
    </row>
    <row r="52" spans="1:15" s="85" customFormat="1">
      <c r="A52" s="96" t="s">
        <v>583</v>
      </c>
      <c r="B52" s="90" t="str">
        <f>SUBSTITUTE(SUBSTITUTE(CONCATENATE(G52,D52), " ",""),"-","")</f>
        <v>PorePressureDropdown</v>
      </c>
      <c r="C52" s="91" t="s">
        <v>114</v>
      </c>
      <c r="D52" s="91" t="str">
        <f>REPLACE(C52,1,2,"")</f>
        <v>Dropdown</v>
      </c>
      <c r="E52" s="91" t="s">
        <v>743</v>
      </c>
      <c r="F52" s="91" t="str">
        <f>SUBSTITUTE(E52,"_","-")</f>
        <v>pore-pressure-32x32</v>
      </c>
      <c r="G52" s="91" t="s">
        <v>744</v>
      </c>
      <c r="H52" s="91" t="str">
        <f>IF(ISNUMBER(SEARCH("16x16",E52)),"icon-left","")</f>
        <v/>
      </c>
      <c r="I52" s="91"/>
      <c r="J52" s="91" t="s">
        <v>40</v>
      </c>
      <c r="K52" s="91" t="str">
        <f t="shared" si="4"/>
        <v>isButtonDisabled('PorePressureDropdown') || !projectLoaded</v>
      </c>
      <c r="L52" s="91" t="s">
        <v>46</v>
      </c>
      <c r="M52" s="91"/>
      <c r="N52" s="91"/>
      <c r="O52" s="85" t="b">
        <v>1</v>
      </c>
    </row>
    <row r="53" spans="1:15">
      <c r="A53" s="94" t="s">
        <v>745</v>
      </c>
      <c r="B53" s="86" t="str">
        <f>SUBSTITUTE(SUBSTITUTE(CONCATENATE(G53,D53), " ",""),"-","")</f>
        <v>PorePressureButton</v>
      </c>
      <c r="C53" s="87" t="s">
        <v>43</v>
      </c>
      <c r="D53" s="87" t="str">
        <f>REPLACE(C53,1,2,"")</f>
        <v>Button</v>
      </c>
      <c r="E53" s="87" t="s">
        <v>746</v>
      </c>
      <c r="F53" s="87" t="str">
        <f>SUBSTITUTE(E53,"_","-")</f>
        <v>pore-pressure-16x16</v>
      </c>
      <c r="G53" s="87" t="s">
        <v>744</v>
      </c>
      <c r="H53" s="87" t="str">
        <f>IF(ISNUMBER(SEARCH("16x16",E53)),"icon-left","")</f>
        <v>icon-left</v>
      </c>
      <c r="I53" s="87"/>
      <c r="J53" s="87" t="s">
        <v>40</v>
      </c>
      <c r="K53" s="87" t="str">
        <f t="shared" si="4"/>
        <v>isButtonDisabled('PorePressureButton') || !projectLoaded</v>
      </c>
      <c r="L53" s="87" t="s">
        <v>121</v>
      </c>
      <c r="M53" s="87"/>
      <c r="N53" s="87"/>
      <c r="O53" s="35" t="b">
        <v>1</v>
      </c>
    </row>
    <row r="54" spans="1:15">
      <c r="A54" s="94" t="s">
        <v>747</v>
      </c>
      <c r="B54" s="86" t="s">
        <v>748</v>
      </c>
      <c r="C54" s="87" t="s">
        <v>43</v>
      </c>
      <c r="D54" s="87" t="str">
        <f>REPLACE(C54,1,2,"")</f>
        <v>Button</v>
      </c>
      <c r="E54" s="87" t="s">
        <v>746</v>
      </c>
      <c r="F54" s="87" t="str">
        <f>SUBSTITUTE(E54,"_","-")</f>
        <v>pore-pressure-16x16</v>
      </c>
      <c r="G54" s="87" t="s">
        <v>390</v>
      </c>
      <c r="H54" s="87" t="str">
        <f>IF(ISNUMBER(SEARCH("16x16",E54)),"icon-left","")</f>
        <v>icon-left</v>
      </c>
      <c r="I54" s="87"/>
      <c r="J54" s="87" t="s">
        <v>40</v>
      </c>
      <c r="K54" s="87" t="str">
        <f t="shared" si="4"/>
        <v>isButtonDisabled('HydrostaticPressureButton') || !projectLoaded</v>
      </c>
      <c r="L54" s="87" t="s">
        <v>121</v>
      </c>
      <c r="M54" s="87"/>
      <c r="N54" s="87"/>
      <c r="O54" s="35" t="b">
        <v>1</v>
      </c>
    </row>
    <row r="55" spans="1:15" s="85" customFormat="1">
      <c r="A55" s="96" t="s">
        <v>749</v>
      </c>
      <c r="B55" s="90" t="str">
        <f t="shared" si="11"/>
        <v>DensityGeomachenicDropdown</v>
      </c>
      <c r="C55" s="91" t="s">
        <v>114</v>
      </c>
      <c r="D55" s="91" t="str">
        <f>REPLACE(C55,1,2,"")</f>
        <v>Dropdown</v>
      </c>
      <c r="E55" s="91" t="s">
        <v>750</v>
      </c>
      <c r="F55" s="91" t="str">
        <f t="shared" si="7"/>
        <v>geomachenic-density-32x32</v>
      </c>
      <c r="G55" s="91" t="s">
        <v>751</v>
      </c>
      <c r="H55" s="91"/>
      <c r="I55" s="91"/>
      <c r="J55" s="91" t="s">
        <v>40</v>
      </c>
      <c r="K55" s="91" t="str">
        <f t="shared" si="4"/>
        <v>isButtonDisabled('DensityGeomachenicDropdown') || !projectLoaded</v>
      </c>
      <c r="L55" s="91" t="s">
        <v>46</v>
      </c>
      <c r="M55" s="91"/>
      <c r="N55" s="91"/>
      <c r="O55" s="85" t="b">
        <v>1</v>
      </c>
    </row>
    <row r="56" spans="1:15">
      <c r="A56" s="94" t="s">
        <v>752</v>
      </c>
      <c r="B56" s="86" t="str">
        <f t="shared" si="11"/>
        <v>ExtrapolationButton</v>
      </c>
      <c r="C56" s="87" t="s">
        <v>43</v>
      </c>
      <c r="D56" s="87" t="str">
        <f t="shared" ref="D56:D74" si="14">REPLACE(C56,1,2,"")</f>
        <v>Button</v>
      </c>
      <c r="E56" s="87" t="s">
        <v>659</v>
      </c>
      <c r="F56" s="87" t="str">
        <f t="shared" si="7"/>
        <v>toolbox-16x16</v>
      </c>
      <c r="G56" s="87" t="s">
        <v>753</v>
      </c>
      <c r="H56" s="87" t="s">
        <v>415</v>
      </c>
      <c r="I56" s="87"/>
      <c r="J56" s="87" t="s">
        <v>40</v>
      </c>
      <c r="K56" s="87" t="str">
        <f t="shared" si="4"/>
        <v>isButtonDisabled('ExtrapolationButton') || !projectLoaded</v>
      </c>
      <c r="L56" s="87" t="s">
        <v>121</v>
      </c>
      <c r="M56" s="87"/>
      <c r="N56" s="87"/>
      <c r="O56" s="35" t="b">
        <v>1</v>
      </c>
    </row>
    <row r="57" spans="1:15">
      <c r="A57" s="94" t="s">
        <v>754</v>
      </c>
      <c r="B57" s="86" t="str">
        <f t="shared" si="11"/>
        <v>GardnerButton</v>
      </c>
      <c r="C57" s="87" t="s">
        <v>43</v>
      </c>
      <c r="D57" s="87" t="str">
        <f t="shared" si="14"/>
        <v>Button</v>
      </c>
      <c r="E57" s="87" t="s">
        <v>659</v>
      </c>
      <c r="F57" s="87" t="str">
        <f t="shared" si="7"/>
        <v>toolbox-16x16</v>
      </c>
      <c r="G57" s="87" t="s">
        <v>755</v>
      </c>
      <c r="H57" s="87" t="s">
        <v>415</v>
      </c>
      <c r="I57" s="87"/>
      <c r="J57" s="87" t="s">
        <v>40</v>
      </c>
      <c r="K57" s="87" t="str">
        <f t="shared" si="4"/>
        <v>isButtonDisabled('GardnerButton') || !projectLoaded</v>
      </c>
      <c r="L57" s="87" t="s">
        <v>121</v>
      </c>
      <c r="M57" s="87"/>
      <c r="N57" s="87"/>
      <c r="O57" s="35" t="b">
        <v>1</v>
      </c>
    </row>
    <row r="58" spans="1:15">
      <c r="A58" s="94" t="s">
        <v>756</v>
      </c>
      <c r="B58" s="86" t="str">
        <f t="shared" si="11"/>
        <v>BellottiforConsolidatedSoilButton</v>
      </c>
      <c r="C58" s="87" t="s">
        <v>43</v>
      </c>
      <c r="D58" s="87" t="str">
        <f t="shared" si="14"/>
        <v>Button</v>
      </c>
      <c r="E58" s="87" t="s">
        <v>659</v>
      </c>
      <c r="F58" s="87" t="str">
        <f t="shared" si="7"/>
        <v>toolbox-16x16</v>
      </c>
      <c r="G58" s="87" t="s">
        <v>757</v>
      </c>
      <c r="H58" s="87" t="s">
        <v>415</v>
      </c>
      <c r="I58" s="87"/>
      <c r="J58" s="87" t="s">
        <v>40</v>
      </c>
      <c r="K58" s="87" t="str">
        <f t="shared" si="4"/>
        <v>isButtonDisabled('BellottiforConsolidatedSoilButton') || !projectLoaded</v>
      </c>
      <c r="L58" s="87" t="s">
        <v>121</v>
      </c>
      <c r="M58" s="87"/>
      <c r="N58" s="87"/>
      <c r="O58" s="35" t="b">
        <v>1</v>
      </c>
    </row>
    <row r="59" spans="1:15">
      <c r="A59" s="94" t="s">
        <v>758</v>
      </c>
      <c r="B59" s="86" t="str">
        <f t="shared" si="11"/>
        <v>BellottiforUnconsolidatedSoilButton</v>
      </c>
      <c r="C59" s="87" t="s">
        <v>43</v>
      </c>
      <c r="D59" s="87" t="str">
        <f t="shared" si="14"/>
        <v>Button</v>
      </c>
      <c r="E59" s="87" t="s">
        <v>659</v>
      </c>
      <c r="F59" s="87" t="str">
        <f t="shared" si="7"/>
        <v>toolbox-16x16</v>
      </c>
      <c r="G59" s="87" t="s">
        <v>759</v>
      </c>
      <c r="H59" s="87" t="s">
        <v>415</v>
      </c>
      <c r="I59" s="87"/>
      <c r="J59" s="87" t="s">
        <v>40</v>
      </c>
      <c r="K59" s="87" t="str">
        <f t="shared" si="4"/>
        <v>isButtonDisabled('BellottiforUnconsolidatedSoilButton') || !projectLoaded</v>
      </c>
      <c r="L59" s="87" t="s">
        <v>121</v>
      </c>
      <c r="M59" s="87"/>
      <c r="N59" s="87"/>
      <c r="O59" s="35" t="b">
        <v>1</v>
      </c>
    </row>
    <row r="60" spans="1:15">
      <c r="A60" s="94" t="s">
        <v>760</v>
      </c>
      <c r="B60" s="86" t="str">
        <f t="shared" si="11"/>
        <v>LindsethButton</v>
      </c>
      <c r="C60" s="87" t="s">
        <v>43</v>
      </c>
      <c r="D60" s="87" t="str">
        <f t="shared" si="14"/>
        <v>Button</v>
      </c>
      <c r="E60" s="87" t="s">
        <v>659</v>
      </c>
      <c r="F60" s="87" t="str">
        <f t="shared" si="7"/>
        <v>toolbox-16x16</v>
      </c>
      <c r="G60" s="87" t="s">
        <v>761</v>
      </c>
      <c r="H60" s="87" t="s">
        <v>415</v>
      </c>
      <c r="I60" s="87"/>
      <c r="J60" s="87" t="s">
        <v>40</v>
      </c>
      <c r="K60" s="87" t="str">
        <f t="shared" si="4"/>
        <v>isButtonDisabled('LindsethButton') || !projectLoaded</v>
      </c>
      <c r="L60" s="87" t="s">
        <v>121</v>
      </c>
      <c r="M60" s="87"/>
      <c r="N60" s="87"/>
      <c r="O60" s="35" t="b">
        <v>1</v>
      </c>
    </row>
    <row r="61" spans="1:15">
      <c r="A61" s="94" t="s">
        <v>762</v>
      </c>
      <c r="B61" s="86" t="str">
        <f t="shared" si="11"/>
        <v>LinearButton</v>
      </c>
      <c r="C61" s="87" t="s">
        <v>43</v>
      </c>
      <c r="D61" s="87" t="str">
        <f t="shared" si="14"/>
        <v>Button</v>
      </c>
      <c r="E61" s="87" t="s">
        <v>659</v>
      </c>
      <c r="F61" s="87" t="str">
        <f t="shared" si="7"/>
        <v>toolbox-16x16</v>
      </c>
      <c r="G61" s="87" t="s">
        <v>763</v>
      </c>
      <c r="H61" s="87" t="s">
        <v>415</v>
      </c>
      <c r="I61" s="87"/>
      <c r="J61" s="87" t="s">
        <v>40</v>
      </c>
      <c r="K61" s="87" t="str">
        <f t="shared" si="4"/>
        <v>isButtonDisabled('LinearButton') || !projectLoaded</v>
      </c>
      <c r="L61" s="87" t="s">
        <v>121</v>
      </c>
      <c r="M61" s="87"/>
      <c r="N61" s="87"/>
      <c r="O61" s="35" t="b">
        <v>1</v>
      </c>
    </row>
    <row r="62" spans="1:15">
      <c r="A62" s="94" t="s">
        <v>764</v>
      </c>
      <c r="B62" s="86" t="str">
        <f t="shared" si="11"/>
        <v>PowerLawButton</v>
      </c>
      <c r="C62" s="87" t="s">
        <v>43</v>
      </c>
      <c r="D62" s="87" t="str">
        <f t="shared" si="14"/>
        <v>Button</v>
      </c>
      <c r="E62" s="87" t="s">
        <v>659</v>
      </c>
      <c r="F62" s="87" t="str">
        <f t="shared" si="7"/>
        <v>toolbox-16x16</v>
      </c>
      <c r="G62" s="87" t="s">
        <v>765</v>
      </c>
      <c r="H62" s="87" t="s">
        <v>415</v>
      </c>
      <c r="I62" s="87"/>
      <c r="J62" s="87" t="s">
        <v>40</v>
      </c>
      <c r="K62" s="87" t="str">
        <f t="shared" si="4"/>
        <v>isButtonDisabled('PowerLawButton') || !projectLoaded</v>
      </c>
      <c r="L62" s="87" t="s">
        <v>121</v>
      </c>
      <c r="M62" s="87"/>
      <c r="N62" s="87"/>
      <c r="O62" s="35" t="b">
        <v>1</v>
      </c>
    </row>
    <row r="63" spans="1:15">
      <c r="A63" s="94" t="s">
        <v>766</v>
      </c>
      <c r="B63" s="86" t="str">
        <f t="shared" si="11"/>
        <v>DensityCombinerButton</v>
      </c>
      <c r="C63" s="87" t="s">
        <v>43</v>
      </c>
      <c r="D63" s="87" t="str">
        <f t="shared" si="14"/>
        <v>Button</v>
      </c>
      <c r="E63" s="87" t="s">
        <v>659</v>
      </c>
      <c r="F63" s="87" t="str">
        <f t="shared" si="7"/>
        <v>toolbox-16x16</v>
      </c>
      <c r="G63" s="87" t="s">
        <v>767</v>
      </c>
      <c r="H63" s="87" t="s">
        <v>415</v>
      </c>
      <c r="I63" s="87"/>
      <c r="J63" s="87" t="s">
        <v>40</v>
      </c>
      <c r="K63" s="87" t="str">
        <f t="shared" si="4"/>
        <v>isButtonDisabled('DensityCombinerButton') || !projectLoaded</v>
      </c>
      <c r="L63" s="87" t="s">
        <v>121</v>
      </c>
      <c r="M63" s="87"/>
      <c r="N63" s="87"/>
      <c r="O63" s="35" t="b">
        <v>1</v>
      </c>
    </row>
    <row r="64" spans="1:15" s="121" customFormat="1">
      <c r="A64" s="118" t="s">
        <v>768</v>
      </c>
      <c r="B64" s="119" t="str">
        <f t="shared" si="11"/>
        <v>OverburdenStressButton</v>
      </c>
      <c r="C64" s="120" t="s">
        <v>43</v>
      </c>
      <c r="D64" s="120" t="str">
        <f t="shared" si="14"/>
        <v>Button</v>
      </c>
      <c r="E64" s="120" t="s">
        <v>769</v>
      </c>
      <c r="F64" s="120" t="str">
        <f t="shared" si="7"/>
        <v>overburden-stress-32x32</v>
      </c>
      <c r="G64" s="120" t="s">
        <v>770</v>
      </c>
      <c r="H64" s="120"/>
      <c r="I64" s="120"/>
      <c r="J64" s="120" t="s">
        <v>40</v>
      </c>
      <c r="K64" s="120" t="str">
        <f t="shared" si="4"/>
        <v>isButtonDisabled('OverburdenStressButton') || !projectLoaded</v>
      </c>
      <c r="L64" s="120" t="s">
        <v>46</v>
      </c>
      <c r="M64" s="120"/>
      <c r="N64" s="120"/>
      <c r="O64" s="121" t="b">
        <v>1</v>
      </c>
    </row>
    <row r="65" spans="1:15" s="85" customFormat="1">
      <c r="A65" s="96" t="s">
        <v>771</v>
      </c>
      <c r="B65" s="90" t="s">
        <v>772</v>
      </c>
      <c r="C65" s="91" t="s">
        <v>114</v>
      </c>
      <c r="D65" s="91" t="str">
        <f t="shared" si="14"/>
        <v>Dropdown</v>
      </c>
      <c r="E65" s="91" t="s">
        <v>773</v>
      </c>
      <c r="F65" s="91" t="str">
        <f t="shared" si="7"/>
        <v>minimum-horizontal-stress-32x32</v>
      </c>
      <c r="G65" s="91" t="s">
        <v>774</v>
      </c>
      <c r="H65" s="91"/>
      <c r="I65" s="91"/>
      <c r="J65" s="91" t="s">
        <v>40</v>
      </c>
      <c r="K65" s="91" t="str">
        <f t="shared" si="4"/>
        <v>isButtonDisabled('MinimumHorizontalStressDropdown') || !projectLoaded</v>
      </c>
      <c r="L65" s="91" t="s">
        <v>46</v>
      </c>
      <c r="M65" s="91"/>
      <c r="N65" s="91"/>
      <c r="O65" s="85" t="b">
        <v>1</v>
      </c>
    </row>
    <row r="66" spans="1:15">
      <c r="A66" s="94" t="s">
        <v>775</v>
      </c>
      <c r="B66" s="86" t="s">
        <v>776</v>
      </c>
      <c r="C66" s="87" t="s">
        <v>43</v>
      </c>
      <c r="D66" s="87" t="str">
        <f t="shared" si="14"/>
        <v>Button</v>
      </c>
      <c r="E66" s="87" t="s">
        <v>659</v>
      </c>
      <c r="F66" s="87" t="str">
        <f t="shared" si="7"/>
        <v>toolbox-16x16</v>
      </c>
      <c r="G66" s="87" t="s">
        <v>777</v>
      </c>
      <c r="H66" s="87" t="s">
        <v>415</v>
      </c>
      <c r="I66" s="87"/>
      <c r="J66" s="87" t="s">
        <v>40</v>
      </c>
      <c r="K66" s="87" t="str">
        <f t="shared" si="4"/>
        <v>isButtonDisabled('HubbertandWillis1957Button') || !projectLoaded</v>
      </c>
      <c r="L66" s="87" t="s">
        <v>121</v>
      </c>
      <c r="M66" s="87"/>
      <c r="N66" s="87"/>
      <c r="O66" s="35" t="b">
        <v>1</v>
      </c>
    </row>
    <row r="67" spans="1:15">
      <c r="A67" s="94" t="s">
        <v>778</v>
      </c>
      <c r="B67" s="86" t="s">
        <v>779</v>
      </c>
      <c r="C67" s="87" t="s">
        <v>43</v>
      </c>
      <c r="D67" s="87" t="str">
        <f t="shared" si="14"/>
        <v>Button</v>
      </c>
      <c r="E67" s="87" t="s">
        <v>659</v>
      </c>
      <c r="F67" s="87" t="str">
        <f t="shared" si="7"/>
        <v>toolbox-16x16</v>
      </c>
      <c r="G67" s="87" t="s">
        <v>780</v>
      </c>
      <c r="H67" s="87" t="s">
        <v>415</v>
      </c>
      <c r="I67" s="87"/>
      <c r="J67" s="87" t="s">
        <v>40</v>
      </c>
      <c r="K67" s="87" t="str">
        <f t="shared" si="4"/>
        <v>isButtonDisabled('Eaton1969Button') || !projectLoaded</v>
      </c>
      <c r="L67" s="87" t="s">
        <v>121</v>
      </c>
      <c r="M67" s="87"/>
      <c r="N67" s="87"/>
      <c r="O67" s="35" t="b">
        <v>1</v>
      </c>
    </row>
    <row r="68" spans="1:15" ht="15.75" customHeight="1">
      <c r="A68" s="94" t="s">
        <v>781</v>
      </c>
      <c r="B68" s="86" t="s">
        <v>782</v>
      </c>
      <c r="C68" s="87" t="s">
        <v>43</v>
      </c>
      <c r="D68" s="87" t="str">
        <f t="shared" si="14"/>
        <v>Button</v>
      </c>
      <c r="E68" s="87" t="s">
        <v>659</v>
      </c>
      <c r="F68" s="87" t="str">
        <f t="shared" si="7"/>
        <v>toolbox-16x16</v>
      </c>
      <c r="G68" s="93" t="s">
        <v>783</v>
      </c>
      <c r="H68" s="87" t="s">
        <v>415</v>
      </c>
      <c r="I68" s="87"/>
      <c r="J68" s="87" t="s">
        <v>40</v>
      </c>
      <c r="K68" s="87" t="str">
        <f t="shared" ref="K68:K76" si="15">_xlfn.CONCAT("isButtonDisabled('",B68,"')", IF(O68=TRUE, " || !projectLoaded",))</f>
        <v>isButtonDisabled('MinESRandTerzaghiEffectiveStressButton') || !projectLoaded</v>
      </c>
      <c r="L68" s="87" t="s">
        <v>121</v>
      </c>
      <c r="M68" s="87"/>
      <c r="N68" s="87"/>
      <c r="O68" s="35" t="b">
        <v>1</v>
      </c>
    </row>
    <row r="69" spans="1:15">
      <c r="A69" s="94" t="s">
        <v>784</v>
      </c>
      <c r="B69" s="86" t="s">
        <v>785</v>
      </c>
      <c r="C69" s="87" t="s">
        <v>43</v>
      </c>
      <c r="D69" s="87" t="str">
        <f t="shared" si="14"/>
        <v>Button</v>
      </c>
      <c r="E69" s="87" t="s">
        <v>659</v>
      </c>
      <c r="F69" s="87" t="str">
        <f t="shared" si="7"/>
        <v>toolbox-16x16</v>
      </c>
      <c r="G69" s="87" t="s">
        <v>786</v>
      </c>
      <c r="H69" s="87" t="s">
        <v>415</v>
      </c>
      <c r="I69" s="87"/>
      <c r="J69" s="87" t="s">
        <v>40</v>
      </c>
      <c r="K69" s="87" t="str">
        <f t="shared" si="15"/>
        <v>isButtonDisabled('MinESRandBiotCoefficientButton') || !projectLoaded</v>
      </c>
      <c r="L69" s="87" t="s">
        <v>121</v>
      </c>
      <c r="M69" s="87"/>
      <c r="N69" s="87"/>
      <c r="O69" s="35" t="b">
        <v>1</v>
      </c>
    </row>
    <row r="70" spans="1:15">
      <c r="A70" s="94" t="s">
        <v>787</v>
      </c>
      <c r="B70" s="86" t="s">
        <v>788</v>
      </c>
      <c r="C70" s="87" t="s">
        <v>43</v>
      </c>
      <c r="D70" s="87" t="str">
        <f t="shared" si="14"/>
        <v>Button</v>
      </c>
      <c r="E70" s="87" t="s">
        <v>659</v>
      </c>
      <c r="F70" s="87" t="str">
        <f t="shared" si="7"/>
        <v>toolbox-16x16</v>
      </c>
      <c r="G70" s="87" t="s">
        <v>789</v>
      </c>
      <c r="H70" s="87" t="s">
        <v>415</v>
      </c>
      <c r="I70" s="87"/>
      <c r="J70" s="87" t="s">
        <v>40</v>
      </c>
      <c r="K70" s="87" t="str">
        <f t="shared" si="15"/>
        <v>isButtonDisabled('PoroElasticUniaxialStrainModelButton') || !projectLoaded</v>
      </c>
      <c r="L70" s="87" t="s">
        <v>121</v>
      </c>
      <c r="M70" s="87"/>
      <c r="N70" s="87"/>
      <c r="O70" s="35" t="b">
        <v>1</v>
      </c>
    </row>
    <row r="71" spans="1:15" s="85" customFormat="1">
      <c r="A71" s="96" t="s">
        <v>790</v>
      </c>
      <c r="B71" s="90" t="str">
        <f t="shared" si="11"/>
        <v>MaximumHorizontalStressDropdown</v>
      </c>
      <c r="C71" s="91" t="s">
        <v>114</v>
      </c>
      <c r="D71" s="91" t="str">
        <f t="shared" si="14"/>
        <v>Dropdown</v>
      </c>
      <c r="E71" s="91" t="s">
        <v>791</v>
      </c>
      <c r="F71" s="91" t="str">
        <f t="shared" si="7"/>
        <v>maximum-horizontal-stress-32x32</v>
      </c>
      <c r="G71" s="91" t="s">
        <v>792</v>
      </c>
      <c r="H71" s="91"/>
      <c r="I71" s="91"/>
      <c r="J71" s="91" t="s">
        <v>40</v>
      </c>
      <c r="K71" s="91" t="str">
        <f t="shared" si="15"/>
        <v>isButtonDisabled('MaximumHorizontalStressDropdown') || !projectLoaded</v>
      </c>
      <c r="L71" s="91" t="s">
        <v>46</v>
      </c>
      <c r="M71" s="91"/>
      <c r="N71" s="91"/>
      <c r="O71" s="85" t="b">
        <v>1</v>
      </c>
    </row>
    <row r="72" spans="1:15">
      <c r="A72" s="94" t="s">
        <v>793</v>
      </c>
      <c r="B72" s="86" t="str">
        <f t="shared" si="11"/>
        <v>FunctionofSHminButton</v>
      </c>
      <c r="C72" s="87" t="s">
        <v>43</v>
      </c>
      <c r="D72" s="87" t="str">
        <f t="shared" si="14"/>
        <v>Button</v>
      </c>
      <c r="E72" s="87" t="s">
        <v>659</v>
      </c>
      <c r="F72" s="87" t="str">
        <f t="shared" si="7"/>
        <v>toolbox-16x16</v>
      </c>
      <c r="G72" s="87" t="s">
        <v>794</v>
      </c>
      <c r="H72" s="87" t="s">
        <v>415</v>
      </c>
      <c r="I72" s="87"/>
      <c r="J72" s="87" t="s">
        <v>40</v>
      </c>
      <c r="K72" s="87" t="str">
        <f t="shared" si="15"/>
        <v>isButtonDisabled('FunctionofSHminButton') || !projectLoaded</v>
      </c>
      <c r="L72" s="87" t="s">
        <v>121</v>
      </c>
      <c r="M72" s="87"/>
      <c r="N72" s="87"/>
      <c r="O72" s="35" t="b">
        <v>1</v>
      </c>
    </row>
    <row r="73" spans="1:15" ht="17.25" customHeight="1">
      <c r="A73" s="94" t="s">
        <v>795</v>
      </c>
      <c r="B73" s="86" t="str">
        <f>SUBSTITUTE(SUBSTITUTE(CONCATENATE(G73,D73), " ",""),"-","")</f>
        <v>ESRandTerzaghiEffectiveStressButton</v>
      </c>
      <c r="C73" s="87" t="s">
        <v>43</v>
      </c>
      <c r="D73" s="87" t="str">
        <f t="shared" si="14"/>
        <v>Button</v>
      </c>
      <c r="E73" s="87" t="s">
        <v>659</v>
      </c>
      <c r="F73" s="87" t="str">
        <f t="shared" ref="F73:F76" si="16">SUBSTITUTE(E73,"_","-")</f>
        <v>toolbox-16x16</v>
      </c>
      <c r="G73" s="93" t="s">
        <v>783</v>
      </c>
      <c r="H73" s="87" t="s">
        <v>415</v>
      </c>
      <c r="I73" s="87"/>
      <c r="J73" s="87" t="s">
        <v>40</v>
      </c>
      <c r="K73" s="87" t="str">
        <f t="shared" si="15"/>
        <v>isButtonDisabled('ESRandTerzaghiEffectiveStressButton') || !projectLoaded</v>
      </c>
      <c r="L73" s="87" t="s">
        <v>121</v>
      </c>
      <c r="M73" s="87"/>
      <c r="N73" s="87"/>
      <c r="O73" s="35" t="b">
        <v>1</v>
      </c>
    </row>
    <row r="74" spans="1:15">
      <c r="A74" s="94" t="s">
        <v>796</v>
      </c>
      <c r="B74" s="86" t="str">
        <f t="shared" si="11"/>
        <v>ESRandBiotCoefficientButton</v>
      </c>
      <c r="C74" s="87" t="s">
        <v>43</v>
      </c>
      <c r="D74" s="87" t="str">
        <f t="shared" si="14"/>
        <v>Button</v>
      </c>
      <c r="E74" s="87" t="s">
        <v>659</v>
      </c>
      <c r="F74" s="87" t="str">
        <f t="shared" si="16"/>
        <v>toolbox-16x16</v>
      </c>
      <c r="G74" s="87" t="s">
        <v>786</v>
      </c>
      <c r="H74" s="87" t="s">
        <v>415</v>
      </c>
      <c r="I74" s="87"/>
      <c r="J74" s="87" t="s">
        <v>40</v>
      </c>
      <c r="K74" s="87" t="str">
        <f t="shared" si="15"/>
        <v>isButtonDisabled('ESRandBiotCoefficientButton') || !projectLoaded</v>
      </c>
      <c r="L74" s="87" t="s">
        <v>121</v>
      </c>
      <c r="M74" s="87"/>
      <c r="N74" s="87"/>
      <c r="O74" s="35" t="b">
        <v>1</v>
      </c>
    </row>
    <row r="75" spans="1:15" s="84" customFormat="1">
      <c r="A75" s="95" t="s">
        <v>587</v>
      </c>
      <c r="B75" s="88" t="str">
        <f t="shared" si="11"/>
        <v>WellboreStabilityToolbar</v>
      </c>
      <c r="C75" s="89" t="s">
        <v>37</v>
      </c>
      <c r="D75" s="89" t="str">
        <f t="shared" ref="D75:D76" si="17">REPLACE(C75,1,2,"")</f>
        <v>Toolbar</v>
      </c>
      <c r="E75" s="89"/>
      <c r="F75" s="89" t="str">
        <f t="shared" si="16"/>
        <v/>
      </c>
      <c r="G75" s="89" t="s">
        <v>797</v>
      </c>
      <c r="H75" s="89"/>
      <c r="I75" s="89"/>
      <c r="J75" s="89" t="s">
        <v>40</v>
      </c>
      <c r="K75" s="89"/>
      <c r="L75" s="89"/>
      <c r="M75" s="89"/>
      <c r="N75" s="89"/>
    </row>
    <row r="76" spans="1:15" s="123" customFormat="1">
      <c r="A76" s="118" t="s">
        <v>590</v>
      </c>
      <c r="B76" s="119" t="str">
        <f t="shared" si="11"/>
        <v>WellboreStabilityModelButton</v>
      </c>
      <c r="C76" s="120" t="s">
        <v>43</v>
      </c>
      <c r="D76" s="120" t="str">
        <f t="shared" si="17"/>
        <v>Button</v>
      </c>
      <c r="E76" s="120" t="s">
        <v>629</v>
      </c>
      <c r="F76" s="120" t="str">
        <f t="shared" si="16"/>
        <v>toolbox-32x32</v>
      </c>
      <c r="G76" s="120" t="s">
        <v>798</v>
      </c>
      <c r="H76" s="120"/>
      <c r="I76" s="120"/>
      <c r="J76" s="120" t="s">
        <v>40</v>
      </c>
      <c r="K76" s="120" t="str">
        <f t="shared" si="15"/>
        <v>isButtonDisabled('WellboreStabilityModelButton') || !projectLoaded</v>
      </c>
      <c r="L76" s="120" t="s">
        <v>46</v>
      </c>
      <c r="M76" s="122"/>
      <c r="N76" s="122"/>
      <c r="O76" s="152" t="b">
        <v>1</v>
      </c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2DF6-0CB9-4F81-8F6A-90B389352C83}">
  <sheetPr>
    <tabColor rgb="FF00C3CA"/>
  </sheetPr>
  <dimension ref="A1:O19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/>
  <cols>
    <col min="1" max="1" width="5.5703125" style="42" bestFit="1" customWidth="1"/>
    <col min="2" max="2" width="40.5703125" style="35" customWidth="1"/>
    <col min="3" max="3" width="20" style="35" customWidth="1"/>
    <col min="4" max="4" width="17.85546875" style="35" customWidth="1"/>
    <col min="5" max="5" width="35.28515625" style="35" customWidth="1"/>
    <col min="6" max="6" width="38.85546875" style="35" customWidth="1"/>
    <col min="7" max="7" width="31.28515625" style="35" customWidth="1"/>
    <col min="8" max="8" width="10.7109375" style="35" customWidth="1"/>
    <col min="9" max="9" width="10.5703125" style="35" bestFit="1" customWidth="1"/>
    <col min="10" max="10" width="9" style="35" bestFit="1" customWidth="1"/>
    <col min="11" max="12" width="8.42578125" style="35" bestFit="1" customWidth="1"/>
    <col min="13" max="13" width="6.85546875" style="35" bestFit="1" customWidth="1"/>
    <col min="14" max="14" width="23.42578125" style="35" bestFit="1" customWidth="1"/>
    <col min="15" max="1025" width="8.7109375" style="35" customWidth="1"/>
    <col min="1026" max="16384" width="9" style="35"/>
  </cols>
  <sheetData>
    <row r="1" spans="1:15">
      <c r="A1" s="83" t="s">
        <v>799</v>
      </c>
      <c r="B1" s="32" t="s">
        <v>1</v>
      </c>
      <c r="C1" s="24" t="s">
        <v>2</v>
      </c>
      <c r="D1" s="24" t="s">
        <v>24</v>
      </c>
      <c r="E1" s="24" t="s">
        <v>25</v>
      </c>
      <c r="F1" s="24" t="s">
        <v>26</v>
      </c>
      <c r="G1" s="24" t="s">
        <v>27</v>
      </c>
      <c r="H1" s="24" t="s">
        <v>28</v>
      </c>
      <c r="I1" s="24" t="s">
        <v>29</v>
      </c>
      <c r="J1" s="24" t="s">
        <v>30</v>
      </c>
      <c r="K1" s="24" t="s">
        <v>31</v>
      </c>
      <c r="L1" s="24" t="s">
        <v>32</v>
      </c>
      <c r="M1" s="24" t="s">
        <v>33</v>
      </c>
      <c r="N1" s="24" t="s">
        <v>34</v>
      </c>
      <c r="O1" s="35" t="s">
        <v>35</v>
      </c>
    </row>
    <row r="2" spans="1:15" s="127" customFormat="1">
      <c r="A2" s="124">
        <v>1</v>
      </c>
      <c r="B2" s="125" t="str">
        <f>SUBSTITUTE(SUBSTITUTE(CONCATENATE(G2,D2), " ",""),"-","")</f>
        <v>ReservoirToolbar</v>
      </c>
      <c r="C2" s="126" t="s">
        <v>37</v>
      </c>
      <c r="D2" s="126" t="str">
        <f t="shared" ref="D2:D3" si="0">REPLACE(C2,1,2,"")</f>
        <v>Toolbar</v>
      </c>
      <c r="E2" s="126"/>
      <c r="F2" s="126"/>
      <c r="G2" s="126" t="s">
        <v>800</v>
      </c>
      <c r="H2" s="126"/>
      <c r="I2" s="126"/>
      <c r="J2" s="126" t="s">
        <v>40</v>
      </c>
      <c r="K2" s="126"/>
      <c r="L2" s="126"/>
      <c r="M2" s="126"/>
      <c r="N2" s="126"/>
    </row>
    <row r="3" spans="1:15">
      <c r="A3" s="83" t="s">
        <v>41</v>
      </c>
      <c r="B3" s="32" t="str">
        <f t="shared" ref="B3:B4" si="1">SUBSTITUTE(SUBSTITUTE(CONCATENATE(G3,D3), " ",""),"-","")</f>
        <v>HfuAnalysisButton</v>
      </c>
      <c r="C3" s="24" t="s">
        <v>43</v>
      </c>
      <c r="D3" s="24" t="str">
        <f t="shared" si="0"/>
        <v>Button</v>
      </c>
      <c r="E3" s="24" t="s">
        <v>801</v>
      </c>
      <c r="F3" s="24" t="str">
        <f>SUBSTITUTE(E3,"_","-")</f>
        <v>flow-unit-analysis-32x32</v>
      </c>
      <c r="G3" s="24" t="s">
        <v>802</v>
      </c>
      <c r="H3" s="24" t="s">
        <v>803</v>
      </c>
      <c r="I3" s="24"/>
      <c r="J3" s="24" t="s">
        <v>40</v>
      </c>
      <c r="K3" s="24" t="str">
        <f>_xlfn.CONCAT("isButtonDisabled('",B3,"')", IF(O3=TRUE, " || !projectLoaded",))</f>
        <v>isButtonDisabled('HfuAnalysisButton') || !projectLoaded</v>
      </c>
      <c r="L3" s="24" t="s">
        <v>46</v>
      </c>
      <c r="M3" s="24"/>
      <c r="N3" s="24" t="s">
        <v>804</v>
      </c>
      <c r="O3" s="35" t="b">
        <v>1</v>
      </c>
    </row>
    <row r="4" spans="1:15">
      <c r="A4" s="83" t="s">
        <v>47</v>
      </c>
      <c r="B4" s="32" t="str">
        <f t="shared" si="1"/>
        <v>FpaAnalysisButton</v>
      </c>
      <c r="C4" s="24" t="s">
        <v>43</v>
      </c>
      <c r="D4" s="24" t="str">
        <f t="shared" ref="D4:D7" si="2">REPLACE(C4,1,2,"")</f>
        <v>Button</v>
      </c>
      <c r="E4" s="24" t="s">
        <v>389</v>
      </c>
      <c r="F4" s="24" t="str">
        <f>SUBSTITUTE(E4,"_","-")</f>
        <v>formation-pressure-32x32</v>
      </c>
      <c r="G4" s="24" t="s">
        <v>805</v>
      </c>
      <c r="H4" s="24"/>
      <c r="I4" s="24"/>
      <c r="J4" s="24" t="s">
        <v>40</v>
      </c>
      <c r="K4" s="24" t="str">
        <f t="shared" ref="K4:K12" si="3">_xlfn.CONCAT("isButtonDisabled('",B4,"')", IF(O4=TRUE, " || !projectLoaded",))</f>
        <v>isButtonDisabled('FpaAnalysisButton') || !projectLoaded</v>
      </c>
      <c r="L4" s="24" t="s">
        <v>46</v>
      </c>
      <c r="M4" s="24"/>
      <c r="N4" s="24" t="s">
        <v>806</v>
      </c>
      <c r="O4" s="35" t="b">
        <v>1</v>
      </c>
    </row>
    <row r="5" spans="1:15" s="127" customFormat="1">
      <c r="A5" s="124" t="s">
        <v>67</v>
      </c>
      <c r="B5" s="125" t="str">
        <f>SUBSTITUTE(SUBSTITUTE(CONCATENATE(G5,D5), " ",""),"-","")</f>
        <v>SaturationHeightModelingToolbar</v>
      </c>
      <c r="C5" s="126" t="s">
        <v>37</v>
      </c>
      <c r="D5" s="126" t="str">
        <f t="shared" si="2"/>
        <v>Toolbar</v>
      </c>
      <c r="E5" s="126"/>
      <c r="F5" s="126"/>
      <c r="G5" s="126" t="s">
        <v>807</v>
      </c>
      <c r="H5" s="126"/>
      <c r="I5" s="126"/>
      <c r="J5" s="126" t="s">
        <v>40</v>
      </c>
      <c r="K5" s="126"/>
      <c r="L5" s="126"/>
      <c r="M5" s="126"/>
      <c r="N5" s="126"/>
    </row>
    <row r="6" spans="1:15" s="131" customFormat="1">
      <c r="A6" s="128" t="s">
        <v>70</v>
      </c>
      <c r="B6" s="129" t="s">
        <v>808</v>
      </c>
      <c r="C6" s="130" t="s">
        <v>114</v>
      </c>
      <c r="D6" s="130" t="s">
        <v>809</v>
      </c>
      <c r="E6" s="130" t="s">
        <v>810</v>
      </c>
      <c r="F6" s="130" t="str">
        <f>SUBSTITUTE(E6,"_","-")</f>
        <v>datacorection-32x32</v>
      </c>
      <c r="G6" s="130" t="s">
        <v>811</v>
      </c>
      <c r="H6" s="130"/>
      <c r="I6" s="130"/>
      <c r="J6" s="130" t="s">
        <v>40</v>
      </c>
      <c r="K6" s="130" t="str">
        <f t="shared" si="3"/>
        <v>isButtonDisabled('DataCorrectionDropdown') || !projectLoaded</v>
      </c>
      <c r="L6" s="130" t="s">
        <v>46</v>
      </c>
      <c r="M6" s="130"/>
      <c r="N6" s="130"/>
      <c r="O6" s="131" t="b">
        <v>1</v>
      </c>
    </row>
    <row r="7" spans="1:15">
      <c r="A7" s="83" t="s">
        <v>438</v>
      </c>
      <c r="B7" s="32" t="str">
        <f t="shared" ref="B7:B9" si="4">SUBSTITUTE(SUBSTITUTE(CONCATENATE(G7,D7), " ",""),"-","")</f>
        <v>StressCorrectionButton</v>
      </c>
      <c r="C7" s="24" t="s">
        <v>43</v>
      </c>
      <c r="D7" s="24" t="str">
        <f t="shared" si="2"/>
        <v>Button</v>
      </c>
      <c r="E7" s="24" t="s">
        <v>812</v>
      </c>
      <c r="F7" s="24" t="str">
        <f t="shared" ref="F7:F12" si="5">SUBSTITUTE(E7,"_","-")</f>
        <v>datacorection-16x16</v>
      </c>
      <c r="G7" s="24" t="s">
        <v>813</v>
      </c>
      <c r="H7" s="24" t="s">
        <v>415</v>
      </c>
      <c r="I7" s="24"/>
      <c r="J7" s="24" t="s">
        <v>40</v>
      </c>
      <c r="K7" s="24" t="str">
        <f t="shared" si="3"/>
        <v>isButtonDisabled('StressCorrectionButton') || !projectLoaded</v>
      </c>
      <c r="L7" s="24" t="s">
        <v>121</v>
      </c>
      <c r="M7" s="24"/>
      <c r="N7" s="24"/>
      <c r="O7" s="35" t="b">
        <v>1</v>
      </c>
    </row>
    <row r="8" spans="1:15">
      <c r="A8" s="83" t="s">
        <v>442</v>
      </c>
      <c r="B8" s="32" t="str">
        <f t="shared" si="4"/>
        <v>ClayBoundCorrectionButton</v>
      </c>
      <c r="C8" s="24" t="s">
        <v>43</v>
      </c>
      <c r="D8" s="24" t="str">
        <f t="shared" ref="D8" si="6">REPLACE(C8,1,2,"")</f>
        <v>Button</v>
      </c>
      <c r="E8" s="24" t="s">
        <v>812</v>
      </c>
      <c r="F8" s="24" t="str">
        <f t="shared" si="5"/>
        <v>datacorection-16x16</v>
      </c>
      <c r="G8" s="24" t="s">
        <v>814</v>
      </c>
      <c r="H8" s="24" t="s">
        <v>415</v>
      </c>
      <c r="I8" s="24"/>
      <c r="J8" s="24" t="s">
        <v>40</v>
      </c>
      <c r="K8" s="24" t="str">
        <f t="shared" si="3"/>
        <v>isButtonDisabled('ClayBoundCorrectionButton') || !projectLoaded</v>
      </c>
      <c r="L8" s="24" t="s">
        <v>121</v>
      </c>
      <c r="M8" s="24"/>
      <c r="N8" s="24"/>
      <c r="O8" s="35" t="b">
        <v>1</v>
      </c>
    </row>
    <row r="9" spans="1:15">
      <c r="A9" s="83" t="s">
        <v>815</v>
      </c>
      <c r="B9" s="32" t="str">
        <f t="shared" si="4"/>
        <v>PoreSizeDistributionButton</v>
      </c>
      <c r="C9" s="24" t="s">
        <v>43</v>
      </c>
      <c r="D9" s="24" t="str">
        <f t="shared" ref="D9" si="7">REPLACE(C9,1,2,"")</f>
        <v>Button</v>
      </c>
      <c r="E9" s="24" t="s">
        <v>812</v>
      </c>
      <c r="F9" s="24" t="str">
        <f t="shared" si="5"/>
        <v>datacorection-16x16</v>
      </c>
      <c r="G9" s="24" t="s">
        <v>816</v>
      </c>
      <c r="H9" s="24" t="s">
        <v>415</v>
      </c>
      <c r="I9" s="24"/>
      <c r="J9" s="24" t="s">
        <v>40</v>
      </c>
      <c r="K9" s="24" t="str">
        <f t="shared" si="3"/>
        <v>isButtonDisabled('PoreSizeDistributionButton') || !projectLoaded</v>
      </c>
      <c r="L9" s="24" t="s">
        <v>121</v>
      </c>
      <c r="M9" s="24"/>
      <c r="N9" s="24"/>
      <c r="O9" s="35" t="b">
        <v>1</v>
      </c>
    </row>
    <row r="10" spans="1:15">
      <c r="A10" s="83" t="s">
        <v>817</v>
      </c>
      <c r="B10" s="32" t="str">
        <f t="shared" ref="B10:B11" si="8">SUBSTITUTE(SUBSTITUTE(CONCATENATE(G10,D10), " ",""),"-","")</f>
        <v>DataTransformationButton</v>
      </c>
      <c r="C10" s="24" t="s">
        <v>43</v>
      </c>
      <c r="D10" s="24" t="str">
        <f t="shared" ref="D10:D11" si="9">REPLACE(C10,1,2,"")</f>
        <v>Button</v>
      </c>
      <c r="E10" s="24" t="s">
        <v>812</v>
      </c>
      <c r="F10" s="24" t="str">
        <f t="shared" si="5"/>
        <v>datacorection-16x16</v>
      </c>
      <c r="G10" s="24" t="s">
        <v>818</v>
      </c>
      <c r="H10" s="24" t="s">
        <v>415</v>
      </c>
      <c r="I10" s="24"/>
      <c r="J10" s="24" t="s">
        <v>40</v>
      </c>
      <c r="K10" s="24" t="str">
        <f t="shared" si="3"/>
        <v>isButtonDisabled('DataTransformationButton') || !projectLoaded</v>
      </c>
      <c r="L10" s="24" t="s">
        <v>121</v>
      </c>
      <c r="M10" s="24"/>
      <c r="N10" s="24"/>
      <c r="O10" s="35" t="b">
        <v>1</v>
      </c>
    </row>
    <row r="11" spans="1:15" s="121" customFormat="1">
      <c r="A11" s="132" t="s">
        <v>74</v>
      </c>
      <c r="B11" s="133" t="str">
        <f t="shared" si="8"/>
        <v>BuildPcModelButton</v>
      </c>
      <c r="C11" s="134" t="s">
        <v>43</v>
      </c>
      <c r="D11" s="134" t="str">
        <f t="shared" si="9"/>
        <v>Button</v>
      </c>
      <c r="E11" s="134" t="s">
        <v>819</v>
      </c>
      <c r="F11" s="134" t="str">
        <f t="shared" si="5"/>
        <v>build-pc-model-32x32</v>
      </c>
      <c r="G11" s="134" t="s">
        <v>820</v>
      </c>
      <c r="H11" s="134"/>
      <c r="I11" s="134"/>
      <c r="J11" s="134" t="s">
        <v>40</v>
      </c>
      <c r="K11" s="134" t="str">
        <f t="shared" si="3"/>
        <v>isButtonDisabled('BuildPcModelButton') || !projectLoaded</v>
      </c>
      <c r="L11" s="134" t="s">
        <v>46</v>
      </c>
      <c r="M11" s="134"/>
      <c r="N11" s="134" t="s">
        <v>821</v>
      </c>
      <c r="O11" s="121" t="b">
        <v>1</v>
      </c>
    </row>
    <row r="12" spans="1:15" s="121" customFormat="1">
      <c r="A12" s="132" t="s">
        <v>78</v>
      </c>
      <c r="B12" s="133" t="str">
        <f t="shared" ref="B12" si="10">SUBSTITUTE(SUBSTITUTE(CONCATENATE(G12,D12), " ",""),"-","")</f>
        <v>SaturationHeightFunctionButton</v>
      </c>
      <c r="C12" s="134" t="s">
        <v>43</v>
      </c>
      <c r="D12" s="134" t="str">
        <f t="shared" ref="D12" si="11">REPLACE(C12,1,2,"")</f>
        <v>Button</v>
      </c>
      <c r="E12" s="134" t="s">
        <v>822</v>
      </c>
      <c r="F12" s="134" t="str">
        <f t="shared" si="5"/>
        <v>saturation-height-function-32x32</v>
      </c>
      <c r="G12" s="134" t="s">
        <v>823</v>
      </c>
      <c r="H12" s="134"/>
      <c r="I12" s="134"/>
      <c r="J12" s="134" t="s">
        <v>40</v>
      </c>
      <c r="K12" s="134" t="str">
        <f t="shared" si="3"/>
        <v>isButtonDisabled('SaturationHeightFunctionButton') || !projectLoaded</v>
      </c>
      <c r="L12" s="134" t="s">
        <v>46</v>
      </c>
      <c r="M12" s="134"/>
      <c r="N12" s="134" t="s">
        <v>824</v>
      </c>
      <c r="O12" s="121" t="b">
        <v>1</v>
      </c>
    </row>
    <row r="13" spans="1:15">
      <c r="A13" s="83"/>
      <c r="B13" s="8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>
      <c r="A14" s="83"/>
      <c r="B14" s="8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5">
      <c r="A15" s="83"/>
      <c r="B15" s="8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5">
      <c r="A16" s="83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83"/>
      <c r="B17" s="8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>
      <c r="A18" s="83"/>
      <c r="B18" s="8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>
      <c r="A19" s="83"/>
      <c r="B19" s="8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</sheetData>
  <pageMargins left="0.69930555555555596" right="0.69930555555555596" top="0.75" bottom="0.75" header="0.51041666666666696" footer="0.51041666666666696"/>
  <pageSetup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Cuong Nguyen Duy</dc:creator>
  <cp:keywords/>
  <dc:description/>
  <cp:lastModifiedBy>Duyen Ngo</cp:lastModifiedBy>
  <cp:revision>6</cp:revision>
  <dcterms:created xsi:type="dcterms:W3CDTF">2017-06-09T10:45:00Z</dcterms:created>
  <dcterms:modified xsi:type="dcterms:W3CDTF">2021-01-04T08:13:14Z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bab50f5b-879d-4348-868f-0f4e31a7736d</vt:lpwstr>
  </property>
  <property fmtid="{D5CDD505-2E9C-101B-9397-08002B2CF9AE}" pid="9" name="KSOProductBuildVer">
    <vt:lpwstr>1066-10.1.0.5707</vt:lpwstr>
  </property>
</Properties>
</file>